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Mac\SynologyDrive\ScreencastProjects\Chem 300\NatureMeasurements\"/>
    </mc:Choice>
  </mc:AlternateContent>
  <xr:revisionPtr revIDLastSave="0" documentId="13_ncr:1_{BBBAFED8-B8A1-40CC-BC5B-1A091A17460D}" xr6:coauthVersionLast="47" xr6:coauthVersionMax="47" xr10:uidLastSave="{00000000-0000-0000-0000-000000000000}"/>
  <bookViews>
    <workbookView xWindow="-38483" yWindow="465" windowWidth="19365" windowHeight="21218" xr2:uid="{3796F05C-4B1A-48D2-A37C-C97345676711}"/>
  </bookViews>
  <sheets>
    <sheet name="Data" sheetId="1" r:id="rId1"/>
    <sheet name="Log" sheetId="5" state="veryHidden" r:id="rId2"/>
    <sheet name="Index" sheetId="2" state="veryHidden" r:id="rId3"/>
    <sheet name="Functions" sheetId="3" state="veryHidden" r:id="rId4"/>
    <sheet name="Fleishman" sheetId="4" state="veryHidden" r:id="rId5"/>
  </sheets>
  <definedNames>
    <definedName name="_xlnm._FilterDatabase" localSheetId="0" hidden="1">Data!$A$1:$F$261</definedName>
    <definedName name="CLS_SystemSeed" hidden="1">1775609112</definedName>
    <definedName name="CLS_Version">"1.1.0"</definedName>
    <definedName name="L.ANOVA" comment="ANOVA(Y, X): Variables as columns, Y is responses &amp; X is categories">_xlfn.LAMBDA(_xlpm.Y,_xlpm.X,
    _xlfn.LET(
        _xlpm.Xb, _xlfn._xlws.FILTER(_xlpm.X, NOT(ISBLANK(_xlpm.X)) * NOT(ISBLANK(_xlpm.Y))),
        _xlpm.Yb, _xlfn._xlws.FILTER(_xlpm.Y, NOT(ISBLANK(_xlpm.X)) * NOT(ISBLANK(_xlpm.Y))),
        _xlpm.groups, _xlfn.UNIQUE(_xlpm.Xb),
        _xlpm.n_i,    _xlfn.BYROW(_xlpm.groups, _xlfn.LAMBDA(_xlpm.grp, SUM(--(_xlpm.grp = _xlpm.Xb)))),
        _xlpm.xbar_i, _xlfn.BYROW(_xlpm.groups, _xlfn.LAMBDA(_xlpm.grp, AVERAGE(_xlfn._xlws.FILTER(_xlpm.Yb, _xlpm.Xb = _xlpm.grp)))),
        _xlpm.s_i,    _xlfn.BYROW(_xlpm.groups, _xlfn.LAMBDA(_xlpm.group_i, _xlfn.STDEV.S(_xlfn._xlws.FILTER(_xlpm.Yb, _xlpm.Xb = _xlpm.group_i)))),
        _xlpm.xbar_global, AVERAGE(_xlpm.Yb),
        _xlpm.SS_b, SUM(_xlpm.n_i * (_xlpm.xbar_i - _xlpm.xbar_global) ^ 2),
        _xlpm.SS_w, SUM(_xlfn._xlws.FILTER(_xlpm.n_i - 1, _xlpm.n_i &gt; 1) * _xlfn._xlws.FILTER(_xlpm.s_i ^ 2, _xlpm.n_i &gt; 1)),
        _xlpm.SS_t, DEVSQ(_xlpm.Yb),
        _xlpm.DF_b, COUNTA(_xlpm.groups) - 1,
        _xlpm.DF_w, SUM(_xlpm.n_i - 1),
        _xlpm.DF_t, COUNT(_xlpm.Yb) - 1,
        _xlpm.MS_b, _xlpm.SS_b / _xlpm.DF_b,
        _xlpm.MS_w, _xlpm.SS_w / _xlpm.DF_w,
        _xlpm.MS_t, _xlpm.SS_t / _xlpm.DF_t,
        _xlpm.s_w,  SQRT(_xlpm.MS_w),
        _xlpm.n0,   (SUM(_xlpm.n_i) - SUMSQ(_xlpm.n_i) / SUM(_xlpm.n_i)) / (COUNTA(_xlpm.groups) - 1),
        _xlpm.s_b,  IFERROR(SQRT((_xlpm.MS_b - _xlpm.MS_w) / _xlpm.n0), 0),
        _xlpm.s_r,  SQRT(_xlpm.s_w ^ 2 + _xlpm.s_b ^ 2),
        _xlpm.Fobs,   _xlpm.MS_b / _xlpm.MS_w,
        _xlpm.F_LL,   _xlpm.Fobs / _xlfn.F.INV.RT(5%, _xlpm.DF_b, _xlpm.DF_w),
        _xlpm.F_crit, _xlfn.F.INV.RT(5%, _xlpm.DF_b, _xlpm.DF_w),
        _xlpm.P_obs,  _xlfn.F.DIST.RT(_xlpm.Fobs, _xlpm.DF_b, _xlpm.DF_w),
        IFERROR(
            _xlfn.VSTACK(
                _xlfn.HSTACK("",        "SS",   "DF",   "MS",   "s"),
                _xlfn.HSTACK("Within",  _xlpm.SS_w,   _xlpm.DF_w,   _xlpm.MS_w,   _xlpm.s_w),
                _xlfn.HSTACK("Between", _xlpm.SS_b,   _xlpm.DF_b,   _xlpm.MS_b,   _xlpm.s_b),
                _xlfn.HSTACK("Total",   _xlpm.SS_t,   _xlpm.DF_t,   _xlpm.MS_t,   _xlpm.s_r),
                _xlfn.HSTACK("F test",  _xlpm.Fobs,   _xlpm.F_LL,   _xlpm.F_crit, _xlpm.P_obs)
            ),
            "calc error"
        )
    )
)</definedName>
    <definedName name="L.ANOVA1S" comment="ANOVA1S(n_i, xbar_i, s_i): column vectors of group statistics as inputs">_xlfn.LAMBDA(_xlpm.n_i,_xlpm.xbar_i,_xlpm.s_i,
    _xlfn.LET(
        _xlpm.xbar_global, SUM(_xlpm.n_i*_xlpm.xbar_i)/SUM(_xlpm.n_i),
        _xlpm.SS_b, SUM(_xlpm.n_i * (_xlpm.xbar_i - _xlpm.xbar_global) ^ 2),
        _xlpm.SS_w, SUM(_xlfn._xlws.FILTER((_xlpm.n_i - 1) * _xlpm.s_i ^ 2, _xlpm.n_i &gt; 1)),
        _xlpm.SS_t, _xlpm.SS_b + _xlpm.SS_w,
        _xlpm.DF_b, COUNT(_xlpm.n_i) - 1,
        _xlpm.DF_w, SUM(_xlpm.n_i - 1),
        _xlpm.DF_t, SUM(_xlpm.n_i) - 1,
        _xlpm.MS_b, _xlpm.SS_b / _xlpm.DF_b,
        _xlpm.MS_w, _xlpm.SS_w / _xlpm.DF_w,
        _xlpm.MS_t, _xlpm.SS_t / _xlpm.DF_t,
        _xlpm.s_w, SQRT(_xlpm.MS_w),
        _xlpm.n0, (SUM(_xlpm.n_i) - SUMSQ(_xlpm.n_i) / SUM(_xlpm.n_i)) / (COUNT(_xlpm.n_i) - 1),
        _xlpm.s_b, IFERROR(SQRT((_xlpm.MS_b - _xlpm.MS_w) / _xlpm.n0), 0),
        _xlpm.s_r, SQRT(_xlpm.s_w ^ 2 + _xlpm.s_b ^ 2),
        _xlpm.Fobs, _xlpm.MS_b / _xlpm.MS_w,
        _xlpm.F_LL, _xlpm.Fobs / _xlfn.F.INV.RT(5%, _xlpm.DF_b, _xlpm.DF_w),
        _xlpm.F_crit, _xlfn.F.INV.RT(5%, _xlpm.DF_b, _xlpm.DF_w),
        _xlpm.P_obs, _xlfn.F.DIST.RT(_xlpm.Fobs, _xlpm.DF_b, _xlpm.DF_w),
        IFERROR(
            _xlfn.VSTACK(
                _xlfn.HSTACK("", "SS", "DF", "MS", "s"),
                _xlfn.HSTACK("Within", _xlpm.SS_w, _xlpm.DF_w, _xlpm.MS_w, _xlpm.s_w),
                _xlfn.HSTACK("Between", _xlpm.SS_b, _xlpm.DF_b, _xlpm.MS_b, _xlpm.s_b),
                _xlfn.HSTACK("Total", _xlpm.SS_t, _xlpm.DF_t, _xlpm.MS_t, _xlpm.s_r),
                _xlfn.HSTACK("F test", _xlpm.Fobs, _xlpm.F_LL, _xlpm.F_crit, _xlpm.P_obs)
            ),
            "calc error"
        )
    )
)</definedName>
    <definedName name="L.BinomialCI" comment="BinomialCI(n_s, N, [alpha]): n_s # of successes, N # of trials, [alpha=0.05]">_xlfn.LAMBDA(_xlpm.n_s,_xlpm.N,_xlop.alpha,
    _xlfn.LET(
        _xlpm.alpha, IF(_xlfn.ISOMITTED(_xlpm.alpha), 5%, _xlpm.alpha),
        _xlpm.p_hat, _xlpm.n_s / _xlpm.N,
        _xlpm.p_lower, IF(
            _xlpm.n_s = 0,
            0,
            _xlfn.BETA.INV(_xlpm.alpha / 2, _xlpm.n_s, _xlpm.N - _xlpm.n_s + 1)
        ),
        _xlpm.p_upper, IF(_xlpm.n_s = _xlpm.N, 1, _xlfn.BETA.INV(1 - _xlpm.alpha / 2, _xlpm.n_s + 1, _xlpm.N - _xlpm.n_s)),
        _xlfn.VSTACK(_xlpm.p_hat, _xlpm.p_lower, _xlpm.p_upper)
    )
)</definedName>
    <definedName name="L.BinomialTest" comment="BinomialTest(data1, data2, [Ha]): data1 is univariate, data2 is either one value or pairwise univariate, [Ha=2]">_xlfn.LAMBDA(_xlpm.data1,_xlpm.data2,_xlop.Ha,
    _xlfn.LET(
        _xlpm.Ha, IF(_xlfn.ISOMITTED(_xlpm.Ha), 2, _xlpm.Ha),
        _xlpm.n_1, COUNT(_xlpm.data1),
        _xlpm.n_2, COUNT(_xlpm.data2),
        _xlpm.x_1, _xlfn._xlws.FILTER(_xlpm.data1, _xlpm.data1 &lt;&gt; _xlpm.data2),
        _xlpm.x_2, IF(_xlpm.n_2 = _xlpm.n_1, _xlfn._xlws.FILTER(_xlpm.data2, _xlpm.data1 &lt;&gt; _xlpm.data2), _xlpm.data2),
        _xlpm.N, COUNT(_xlpm.x_1),
        _xlpm.Ns, IF(
            _xlpm.Ha = 0,
            SUM(--(_xlpm.x_1 &lt; _xlpm.x_2)),
            SUM(--(_xlpm.x_1 &gt; _xlpm.x_2))
        ),
        _xlpm.p_hat, _xlpm.Ns / COUNT(_xlpm.x_1),
        _xlpm.p_val, _xlfn.IFS(
            _xlpm.p_hat = 0.5,
            1,
            OR(_xlpm.Ha = 0, _xlpm.Ha = 1),
            1 - _xlfn.BINOM.DIST(MAX(_xlpm.Ns - 1, 0), _xlpm.N, 0.5, TRUE),
            _xlpm.Ha = 2,
            _xlfn.LET(
                _xlpm.limits, IF(
                    _xlpm.p_hat &gt; 0.5,
                    _xlfn.VSTACK(_xlpm.N - _xlpm.Ns + 1, _xlpm.Ns - 1),
                    _xlfn.VSTACK(_xlpm.Ns + 1, _xlpm.N - _xlpm.Ns - 1)
                ),
                1 - _xlfn.BINOM.DIST.RANGE(_xlpm.N, 0.5, MAX(INDEX(_xlpm.limits, 1), 0), MIN(INDEX(_xlpm.limits, 2), _xlpm.N))
            )
        ),
        _xlpm.p_val
    )
)</definedName>
    <definedName name="L.BootCI" comment="BootCI(data, fn, [bca], [B], [bw]): data is univariate, fn is a LAMBDA function, [bca=FALSE], [B=2000], [bw=0]. Volatile.">_xlfn.LAMBDA(_xlpm.sample,_xlpm.fn,_xlop.bca,_xlop.B,_xlop.bw,
    _xlfn.LET(
        _xlpm.B, IF(_xlfn.ISOMITTED(_xlpm.B), 2000, _xlpm.B),
        _xlpm.bca, IF(_xlfn.ISOMITTED(_xlpm.bca), FALSE, _xlpm.bca),
        _xlpm.bw, IF(_xlfn.ISOMITTED(_xlpm.bw), 0, _xlpm.bw),
        _xlpm.stats, L.Bootstrap(_xlpm.sample, _xlpm.fn, _xlpm.B, _xlpm.bw),
        _xlpm.percentileResult, _xlfn.VSTACK(_xlfn.PERCENTILE.INC(_xlpm.stats, 0.025), _xlfn.PERCENTILE.INC(_xlpm.stats, 0.975)),
        _xlpm.bcaResult, IFERROR(
            _xlfn.LET(
                _xlpm.X, _xlfn.TOCOL(_xlpm.sample, 1),
                _xlpm.n, COUNTA(_xlpm.sample),
                _xlpm.thetaHat, _xlpm.fn(_xlpm.X),
                _xlpm.p0, SUM(--(_xlpm.stats &lt; _xlpm.thetaHat)) / _xlpm.B,
                _xlpm.z0, _xlfn.NORM.S.INV(_xlpm.p0),
                _xlpm.idx, _xlfn.SEQUENCE(_xlpm.n),
                _xlpm.thetaJack, _xlfn.MAP(_xlpm.idx, _xlfn.LAMBDA(_xlpm.i, _xlpm.fn(_xlfn._xlws.FILTER(_xlpm.X, _xlpm.idx &lt;&gt; _xlpm.i)))),
                _xlpm.thetaBar, AVERAGE(_xlpm.thetaJack),
                _xlpm.denom, 6 * SUM((_xlpm.thetaBar - _xlpm.thetaJack) ^ 2) ^ 1.5,
                _xlpm.a, IF(_xlpm.denom = 0, 0, SUM((_xlpm.thetaBar - _xlpm.thetaJack) ^ 3) / _xlpm.denom),
                _xlpm.zLo, _xlfn.NORM.S.INV(0.025),
                _xlpm.zHi, _xlfn.NORM.S.INV(0.975),
                _xlpm.a_1, _xlfn.NORM.S.DIST(_xlpm.z0 + (_xlpm.z0 + _xlpm.zLo) / (1 - _xlpm.a * (_xlpm.z0 + _xlpm.zLo)), TRUE),
                _xlpm.a_2, _xlfn.NORM.S.DIST(_xlpm.z0 + (_xlpm.z0 + _xlpm.zHi) / (1 - _xlpm.a * (_xlpm.z0 + _xlpm.zHi)), TRUE),
                _xlfn.VSTACK(_xlfn.PERCENTILE.INC(_xlpm.stats, _xlpm.a_1), _xlfn.PERCENTILE.INC(_xlpm.stats, _xlpm.a_2))
            ),
            "BCa error: bootstrap distribution or jackknife estimates too degenerate to compute a BCa interval (try a larger B)"
        ),
        IF(_xlpm.bca, _xlpm.bcaResult, _xlpm.percentileResult)
    )
)</definedName>
    <definedName name="L.BootSample" comment="BootSample(data, [bw]): data is univariate, [bw=0] defaults to unsmoothed bootstrap. Volatile. Rarely used directly.">_xlfn.LAMBDA(_xlpm.sample,_xlop.bw,
    _xlfn.LET(
        _xlpm.X, _xlfn.TOCOL(_xlpm.sample, 1),
        _xlpm.size, COUNTA(_xlpm.sample),
        _xlpm.bw, IF(_xlfn.ISOMITTED(_xlpm.bw), 0, _xlpm.bw),
        _xlpm.draw, _xlfn.CHOOSEROWS(_xlpm.X, _xlfn.RANDARRAY(_xlpm.size,1,1,_xlpm.size,TRUE)),
        _xlpm.s, _xlfn.STDEV.S(_xlpm.X),
        _xlpm.smoothedResult, _xlfn.LET(
            _xlpm.H, 1.059 * MIN(_xlpm.s, L.IQR(_xlpm.X, TRUE)) * _xlpm.size ^ (-0.2),
            _xlpm.W, _xlpm.H * _xlpm.bw,
            _xlpm.Xbar, AVERAGE(_xlpm.X),
            _xlpm.Z, _xlfn.NORM.INV(_xlfn.RANDARRAY(_xlpm.size, 1), 0, 1),
            _xlpm.Xbar + (_xlpm.draw + _xlpm.W * _xlpm.Z - _xlpm.Xbar) / SQRT(1 + (_xlpm.W / _xlpm.s) ^ 2)
        ),
        IF(OR(_xlpm.bw = 0, _xlpm.s = 0), _xlpm.draw, _xlpm.smoothedResult)
    )
)</definedName>
    <definedName name="L.BootSE" comment="BootSE(data, fn, [B], [bw]): data is univariate, fn is a lambda function, [B=1000], [bw=0]. Volatile.">_xlfn.LAMBDA(_xlpm.sample,_xlpm.fn,_xlop.B,_xlop.bw,
    _xlfn.STDEV.S(L.Bootstrap(_xlpm.sample, _xlpm.fn, IF(_xlfn.ISOMITTED(_xlpm.B), 1000, _xlpm.B), IF(_xlfn.ISOMITTED(_xlpm.bw), 0, _xlpm.bw)))
)</definedName>
    <definedName name="L.Bootstrap" comment="Bootstrap(data, fn, [B], [bw]): data is univariate, fn is a lambda function, [B=1000], [bw=0]. Volatile.">_xlfn.LAMBDA(_xlpm.sample,_xlpm.fn,_xlop.B,_xlop.bw,
    _xlfn.LET(
        _xlpm.B, IF(_xlfn.ISOMITTED(_xlpm.B), 1000, _xlpm.B),
        _xlpm.bw, IF(_xlfn.ISOMITTED(_xlpm.bw), 0, _xlpm.bw),
        _xlfn.MAP(_xlfn.SEQUENCE(_xlpm.B), _xlfn.LAMBDA(_xlpm.i, _xlpm.fn(L.BootSample(_xlpm.sample, _xlpm.bw))))
    )
)</definedName>
    <definedName name="L.BoxplotXY" comment="BoxplotXY(data, [fullrange], [offset], [halfwidth]): returns XY values to plot horizontal boxplot">_xlfn.LAMBDA(_xlpm.data,_xlop.fullrange,_xlop.offset,_xlop.halfwidth,
    _xlfn.LET(
        _xlpm.fullrange, IF(_xlfn.ISOMITTED(_xlpm.fullrange), FALSE, _xlpm.fullrange),
        _xlpm.offset, IF(_xlfn.ISOMITTED(_xlpm.offset), 0, _xlpm.offset),
        _xlpm.halfwidth, IF(_xlfn.ISOMITTED(_xlpm.halfwidth), 1, _xlpm.halfwidth),
        _xlpm.whiskers, IF(
            _xlpm.fullrange,
            _xlfn.VSTACK(MIN(_xlpm.data), MAX(_xlpm.data)),
            L.BoxWhiskers(_xlpm.data)
        ),
        _xlpm.lowerWhisker, INDEX(_xlpm.whiskers,1),
        _xlpm.upperWhisker, INDEX(_xlpm.whiskers, 2),
        _xlpm.Q1_, _xlfn.QUARTILE.INC(_xlpm.data,1),
        _xlpm.Q2_, MEDIAN(_xlpm.data),
        _xlpm.Q3_, _xlfn.QUARTILE.INC(_xlpm.data,3),
        _xlpm.A, _xlfn.HSTACK(_xlpm.lowerWhisker, _xlpm.offset),
        _xlpm.B, _xlfn.HSTACK(_xlpm.Q1_, _xlpm.offset),
        _xlpm.C_, _xlfn.HSTACK(_xlpm.Q1_, _xlpm.offset - _xlpm.halfwidth),
        _xlpm.D, _xlfn.HSTACK(_xlpm.Q2_, _xlpm.offset - _xlpm.halfwidth),
        _xlpm.E_, _xlfn.HSTACK(_xlpm.Q2_, _xlpm.offset + _xlpm.halfwidth),
        _xlpm.F, _xlfn.HSTACK(_xlpm.Q1_, _xlpm.offset + _xlpm.halfwidth),
        _xlpm.G, _xlfn.HSTACK(_xlpm.Q3_, _xlpm.offset + _xlpm.halfwidth),
        _xlpm.H, _xlfn.HSTACK(_xlpm.Q3_, _xlpm.offset - _xlpm.halfwidth),
        _xlpm.I, _xlfn.HSTACK(_xlpm.Q3_, _xlpm.offset),
        _xlpm.J, _xlfn.HSTACK(_xlpm.upperWhisker, _xlpm.offset),
        _xlfn.VSTACK(_xlpm.A, _xlpm.B, _xlpm.C_, _xlpm.D, _xlpm.E_, _xlpm.F, _xlpm.C_, _xlpm.H, _xlpm.G, _xlpm.E_, _xlpm.D, _xlpm.H, _xlpm.I, _xlpm.J)
    )
)</definedName>
    <definedName name="L.BoxWhiskers" comment="BoxWhiskers(data): returns column vector of the two whisker values">_xlfn.LAMBDA(_xlpm.data,
    _xlfn.LET(
        _xlpm.Xc, _xlfn.TOCOL(_xlpm.data),
        _xlpm.Q_1, _xlfn.QUARTILE.INC(_xlpm.Xc,1),
        _xlpm.Q_3, _xlfn.QUARTILE.INC(_xlpm.Xc,3),
        _xlpm.IQR, _xlpm.Q_3 - _xlpm.Q_1,
        _xlpm.lowerFence, _xlpm.Q_1 - 1.5 * _xlpm.IQR,
        _xlpm.upperFence, _xlpm.Q_3 + 1.5 * _xlpm.IQR,
        _xlpm.innerData, _xlfn._xlws.FILTER(
            _xlpm.Xc,
            (_xlpm.Xc &gt; _xlpm.lowerFence) * (_xlpm.Xc &lt; _xlpm.upperFence)
        ),
        _xlpm.lower, MIN(_xlpm.innerData),
        _xlpm.upper, MAX(_xlpm.innerData),
        _xlfn.VSTACK(_xlpm.lower, _xlpm.upper)
    )
)</definedName>
    <definedName name="L.Density" comment="Density(X, [bw], [points], [start], [end]): X univariate data, [bw=1], [points=1000], start/end defaults depend on X">_xlfn.LAMBDA(_xlpm.X,_xlop.bw,_xlop.points,_xlop.start,_xlop.end,
    _xlfn.LET(
        _xlpm.Xc, _xlfn.TOCOL(_xlpm.X),
        _xlpm.Xn, _xlfn._xlws.FILTER(_xlpm.Xc,ISNUMBER(_xlpm.Xc)),
        _xlpm.bw, IF(_xlfn.ISOMITTED(_xlpm.bw), 1, _xlpm.bw),
        _xlpm.points, IF(_xlfn.ISOMITTED(_xlpm.points), 1000, _xlpm.points),
        _xlpm.n, COUNT(_xlpm.Xn),
        _xlpm.s, MIN(_xlfn.STDEV.S(_xlpm.Xn), (_xlfn.QUARTILE.INC(_xlpm.Xn,3)-_xlfn.QUARTILE.INC(_xlpm.Xn,1))/1.34897950039216),
        _xlpm.H, 1.059 * _xlpm.s * _xlpm.n ^ (-0.2),
        _xlpm.W, _xlpm.H * _xlpm.bw,
        _xlpm.start, IF(_xlfn.ISOMITTED(_xlpm.start), MIN(_xlpm.Xn) - 4 * _xlpm.H, _xlpm.start),
        _xlpm.end, IF(_xlfn.ISOMITTED(_xlpm.end), MAX(_xlpm.Xn) + 4 * _xlpm.H, _xlpm.end),
        _xlpm.xi, _xlfn.SEQUENCE(_xlpm.points, 1, _xlpm.start, (_xlpm.end - _xlpm.start) / (_xlpm.points - 1)),
        _xlpm.k, _xlfn.BYROW(_xlpm.xi, _xlfn.LAMBDA(_xlpm.val, SUM(_xlfn.NORM.S.DIST((_xlpm.val - _xlpm.Xn) / _xlpm.W, FALSE)))),
        _xlfn.HSTACK(_xlpm.xi, _xlpm.k/(_xlpm.n*_xlpm.W))
    )
)</definedName>
    <definedName name="L.DF_Welch" comment="DF_Welch(se_1, df_1, se_2, df_2): se/df are std errors and DOF of 2 univariate samples">_xlfn.LAMBDA(_xlpm.se_1,_xlpm.df_1,_xlpm.se_2,_xlpm.df_2,
    _xlfn.LET(_xlpm.sd_sqrd, _xlpm.se_1 ^ 2 + _xlpm.se_2 ^ 2, _xlpm.sd_sqrd ^ 2 / (_xlpm.se_1 ^ 4 / _xlpm.df_1 + _xlpm.se_2 ^ 4 / _xlpm.df_2))
)</definedName>
    <definedName name="L.Eye" comment="Eye(n): n: number of rows/colunns in identity matrix">_xlfn.LAMBDA(_xlpm.n,
    _xlfn.MAKEARRAY(_xlpm.n, _xlpm.n, _xlfn.LAMBDA(_xlpm.numrows,_xlpm.numcols, IF(_xlpm.numrows = _xlpm.numcols, 1, 0)))
)</definedName>
    <definedName name="L.FSolve">_xlfn.LAMBDA(_xlpm.skew,_xlpm.kurt,_xlop.b,_xlop.c,_xlop.d,_xlop.n,
  _xlfn.LET(
    _xlpm.b0, IF(_xlfn.ISOMITTED(_xlpm.b), 1, _xlpm.b),
    _xlpm.c0, IF(_xlfn.ISOMITTED(_xlpm.c), _xlpm.skew/6, _xlpm.c),
    _xlpm.d0, IF(_xlfn.ISOMITTED(_xlpm.d), 0, _xlpm.d),
    _xlpm.n0, IF(_xlfn.ISOMITTED(_xlpm.n), 0, _xlpm.n),
    _xlpm.F_1, _xlpm.b0^2+6*_xlpm.b0*_xlpm.d0+2*_xlpm.c0^2+15*_xlpm.d0^2-1,
    _xlpm.F_2, 2*_xlpm.c0*(_xlpm.b0^2+24*_xlpm.b0*_xlpm.d0+105*_xlpm.d0^2+2)-_xlpm.skew,
    _xlpm.F_3, 24*(_xlpm.b0*_xlpm.d0+_xlpm.c0^2*(1+_xlpm.b0^2+28*_xlpm.b0*_xlpm.d0)+_xlpm.d0^2*(12+48*_xlpm.b0*_xlpm.d0+141*_xlpm.c0^2+225*_xlpm.d0^2))-_xlpm.kurt,
    _xlpm.resid, SQRT(_xlpm.F_1^2+_xlpm.F_2^2+_xlpm.F_3^2),
    IF(OR(_xlpm.n0 &gt;= 50, _xlpm.resid &lt; 0.0000001),
      _xlfn.HSTACK(_xlpm.b0, _xlpm.c0, _xlpm.d0, _xlpm.n0, _xlpm.resid),
      _xlfn.LET(
        _xlpm.J, _xlfn.VSTACK(
          _xlfn.HSTACK(2*_xlpm.b0+6*_xlpm.d0, 4*_xlpm.c0, 6*_xlpm.b0+30*_xlpm.d0),
          _xlfn.HSTACK(4*_xlpm.c0*_xlpm.b0+48*_xlpm.c0*_xlpm.d0, 2*_xlpm.b0^2+48*_xlpm.b0*_xlpm.d0+210*_xlpm.d0^2+4, 48*_xlpm.c0*_xlpm.b0+420*_xlpm.c0*_xlpm.d0),
          _xlfn.HSTACK(24*(_xlpm.d0+2*_xlpm.b0*_xlpm.c0^2+28*_xlpm.d0*_xlpm.c0^2+48*_xlpm.d0^3),
                 24*(2*_xlpm.c0+2*_xlpm.b0^2*_xlpm.c0+56*_xlpm.b0*_xlpm.d0*_xlpm.c0+282*_xlpm.c0*_xlpm.d0^2),
                 24*(_xlpm.b0+28*_xlpm.b0*_xlpm.c0^2+24*_xlpm.d0+144*_xlpm.b0*_xlpm.d0^2+282*_xlpm.c0^2*_xlpm.d0+900*_xlpm.d0^3))
        ),
        _xlpm.Fvec, _xlfn.VSTACK(_xlpm.F_1,_xlpm.F_2,_xlpm.F_3),
        _xlpm.delta, MMULT(MINVERSE(_xlpm.J), _xlpm.Fvec),
        L.FSolve(_xlpm.skew, _xlpm.kurt, _xlpm.b0-INDEX(_xlpm.delta,1,1), _xlpm.c0-INDEX(_xlpm.delta,2,1), _xlpm.d0-INDEX(_xlpm.delta,3,1), _xlpm.n0+1)
      )
    )
  )
)</definedName>
    <definedName name="L.FSolveBump">_xlfn.LAMBDA(_xlpm.skew,_xlpm.kurt,_xlop.bump,_xlop.attempt,
  _xlfn.LET(
    _xlpm.attempt0, IF(_xlfn.ISOMITTED(_xlpm.attempt), 0, _xlpm.attempt),
    _xlpm.bump0, IF(_xlfn.ISOMITTED(_xlpm.bump), MAX(0.02, 0.05 * _xlpm.kurt), _xlpm.bump),
    _xlpm.coeffs, L.FSolve(_xlpm.skew, _xlpm.kurt),
    _xlpm.resid, INDEX(_xlpm.coeffs, 1, 5),
    IF(
      OR(_xlpm.resid &lt; 0.0000001, _xlpm.attempt0 &gt;= 15),
      _xlpm.coeffs,
      L.FSolveBump(_xlpm.skew, _xlpm.kurt + _xlpm.bump0, _xlpm.bump0 * 2, _xlpm.attempt0 + 1)
    )
  )
)</definedName>
    <definedName name="L.GetSeed" comment="GetSeed(): returns a volatile integer seed for a RNG">_xlfn.LAMBDA(
    RANDBETWEEN(1,2^31 - 1)
)</definedName>
    <definedName name="L.Hist" comment="Hist(X, [width], [start], [end], [density]): Use density=TRUE to return prob density estimate (default is FALSE, returning counts).">_xlfn.LAMBDA(_xlpm.X,_xlop.h,_xlop.start,_xlop.end,_xlop.density,
    _xlfn.LET(
        _xlpm.Xc, _xlfn.TOCOL(_xlpm.X),
        _xlpm.N, COUNT(_xlpm.Xc),
        _xlpm.IQR, _xlfn.QUARTILE.INC(_xlpm.Xc,3) - _xlfn.QUARTILE.INC(_xlpm.Xc,1),
        _xlpm.h, IF(
            _xlfn.ISOMITTED(_xlpm.h),
            2 * _xlpm.IQR / _xlpm.N^(1/3),
            _xlpm.h
        ),
        _xlpm.start, IF(_xlfn.ISOMITTED(_xlpm.start), MIN(_xlpm.Xc)-_xlpm.h, _xlpm.start),
        _xlpm.end, IF(_xlfn.ISOMITTED(_xlpm.end), MAX(_xlpm.Xc), _xlpm.end),
        _xlpm.density, IF(_xlfn.ISOMITTED(_xlpm.density), FALSE, _xlpm.density),
        _xlpm.steps, (_xlpm.end - _xlpm.start) / _xlpm.h,
        _xlpm.bins, _xlfn.SEQUENCE(_xlfn.CEILING.MATH(_xlpm.steps + 1),,_xlpm.start,_xlpm.h),
        _xlpm.counts, FREQUENCY(_xlpm.Xc,_xlpm.bins),
        _xlpm.output, IF(
            _xlpm.density,
            _xlpm.counts/(_xlpm.N * _xlpm.h),
            _xlpm.counts
        ),
        _xlpm.labels, _xlfn.VSTACK("less", _xlpm.bins + _xlpm.h/2, "more"),
        _xlfn.HSTACK(
            _xlfn.VSTACK("Bins", "≤ " &amp; _xlfn.TAKE(_xlpm.bins, 1), _xlfn.DROP(_xlpm.bins, 1), "&gt; " &amp; _xlfn.TAKE(_xlpm.bins, -1)),
            _xlfn.VSTACK("Labels", "≤ " &amp; _xlfn.TAKE(_xlpm.bins, 1), _xlfn.DROP(_xlpm.bins - _xlpm.h / 2, 1), "&gt; " &amp; _xlfn.TAKE(_xlpm.bins, -1)),
            _xlfn.VSTACK(IF(_xlpm.density, "PDF", "Count"), _xlpm.output)
        )
    )
)</definedName>
    <definedName name="L.Integrate" comment="Integrate(Y, [X]): Y if 1 col, the y-values; if 2-cols 1st is X and 2nd is Y; X is step size or values">_xlfn.LAMBDA(_xlpm.Y,_xlop.X,
    _xlfn.LET(
        _xlpm.Yn, IF(
            _xlfn.ISOMITTED(_xlpm.X),
            IF(COLUMNS(_xlpm.Y) = 2, INDEX(_xlpm.Y, , 2), INDEX(_xlpm.Y, 2)),
            _xlpm.Y
        ),
        _xlpm.Xn, IF(
            _xlfn.ISOMITTED(_xlpm.X),
            IF(COLUMNS(_xlpm.Y) = 2, INDEX(_xlpm.Y, , 1), INDEX(_xlpm.Y, 1)),
            _xlpm.X
        ),
        _xlpm.n, COUNT(_xlpm.Yn),
        IF(
            _xlpm.n = 1,
            0,
            _xlfn.LET(
                _xlpm.i, _xlfn.SEQUENCE(_xlpm.n - 1, , 2),
                IF(
                    COUNT(_xlpm.Xn) = 1,
                    SUM(0.5 * _xlpm.Xn * (INDEX(_xlpm.Yn, _xlpm.i) + INDEX(_xlpm.Yn, _xlpm.i - 1))),
                    SUM(0.5 * (INDEX(_xlpm.Xn, _xlpm.i) - INDEX(_xlpm.Xn, _xlpm.i - 1)) * (INDEX(_xlpm.Yn, _xlpm.i) + INDEX(_xlpm.Yn, _xlpm.i - 1)))
                )
            )
        )
    )
)</definedName>
    <definedName name="L.IQR" comment="IQR(data, [corrected]): Corrected=FALSE by default, set TRUE to compare to STDEV">_xlfn.LAMBDA(_xlpm.data,_xlop.corrected,
    _xlfn.LET(
        _xlpm.correction, IF(_xlfn.ISOMITTED(_xlpm.corrected), FALSE, _xlpm.corrected),
        _xlpm.Q_1, _xlfn.QUARTILE.INC(_xlpm.data, 1),
        _xlpm.Q_3, _xlfn.QUARTILE.INC(_xlpm.data, 3),
        _xlpm.k, IF(_xlpm.correction, 1.34897950039216, 1),
        (_xlpm.Q_3 - _xlpm.Q_1) / _xlpm.k
    )
)</definedName>
    <definedName name="L.JitterPlot" comment="JitterPlot(data, [mean], [halfwidth]): [mean=0] &amp; [halfwidth=1] refers to jittered y-values">_xlfn.LAMBDA(_xlpm.data,_xlop.mean,_xlop.halfwidth,
    _xlfn.LET(
        _xlpm.Xc, _xlfn.TOCOL(_xlpm.data),
        _xlpm.Xn, _xlfn._xlws.FILTER(_xlpm.Xc, ISNUMBER(_xlpm.Xc)),
        _xlpm.mean, IF(_xlfn.ISOMITTED(_xlpm.mean), 0, _xlpm.mean),
        _xlpm.halfwidth, IF(_xlfn.ISOMITTED(_xlpm.halfwidth), 1, _xlpm.halfwidth),
        _xlfn.HSTACK(_xlpm.Xn, 2 * _xlpm.halfwidth * L.runif(
            COUNT(_xlpm.Xn),,,,,L.SetSeed(CLS_SystemSeed &amp; ADDRESS(ROW(),COLUMN()) &amp; "JitterPlot")
        ) + _xlpm.mean - _xlpm.halfwidth)
    )
)</definedName>
    <definedName name="L.KDE" comment="KDE(xi, data, [bw]): x_i  value to evaluate KDE, [bw=1]. Helper function for Density.">_xlfn.LAMBDA(_xlpm.xi,_xlpm.data,_xlop.bw,
    _xlfn.LET(
        _xlpm.Xc, _xlfn.TOCOL(_xlpm.data),
        _xlpm.Xn, _xlfn._xlws.FILTER(_xlpm.Xc,ISNUMBER(_xlpm.Xc)),
        _xlpm.bw, IF(_xlfn.ISOMITTED(_xlpm.bw), 1, _xlpm.bw),
        _xlpm.n, COUNT(_xlpm.Xn),
        _xlpm.s, MIN(_xlfn.STDEV.S(_xlpm.Xn), L.IQR(_xlpm.Xn, TRUE)),
        _xlpm.H, 1.059 * _xlpm.s * _xlpm.n ^ (-0.2),
        _xlpm.W, _xlpm.H * _xlpm.bw,
        _xlpm.KDE, SUM(_xlfn.NORM.S.DIST((_xlpm.xi - _xlpm.Xn) / _xlpm.W, FALSE)),
        _xlpm.KDE / (_xlpm.n * _xlpm.W)
    )
)</definedName>
    <definedName name="L.KDEmax" comment="KDEmax(X, [bw], [k], [start], [end]): [bw=1], [points=75] for initial coarse search, [start=x_min]&amp;[end=x_max] define range to evaluate">_xlfn.LAMBDA(_xlpm.X,_xlop.bw,_xlop.points,_xlop.start,_xlop.end,
    _xlfn.LET(
        _xlpm.bw, IF(_xlfn.ISOMITTED(_xlpm.bw), 1, _xlpm.bw),
        _xlpm.points, IF(_xlfn.ISOMITTED(_xlpm.points), 75, _xlpm.points),
        _xlpm.start, IF(_xlfn.ISOMITTED(_xlpm.start), MIN(_xlpm.X), _xlpm.start),
        _xlpm.end, IF(_xlfn.ISOMITTED(_xlpm.end), MAX(_xlpm.X), _xlpm.end),
        _xlpm.Xc, _xlfn.TOCOL(_xlpm.X),
        _xlpm.Xn, _xlfn._xlws.FILTER(_xlpm.Xc, ISNUMBER(_xlpm.Xc)),
        _xlpm.n, COUNT(_xlpm.Xn),
        _xlpm.H, 1.059 * MIN(_xlfn.STDEV.S(_xlpm.Xn), L.IQR(_xlpm.Xn, TRUE)) * _xlpm.n ^ (-0.2),
        _xlpm.W, _xlpm.H * _xlpm.bw,
        _xlpm.D, L.Density(_xlpm.Xn, _xlpm.bw, _xlpm.points, _xlpm.start, _xlpm.end),
        _xlpm.y, INDEX(_xlpm.D, , 2),
        _xlpm.x0, _xlfn.XLOOKUP(MAX(_xlpm.y), _xlpm.y, INDEX(_xlpm.D, , 1)),
        _xlpm.step, _xlfn.LAMBDA(_xlpm.xhat,_xlpm._, _xlfn.LET(_xlpm.wts, _xlfn.NORM.S.DIST((_xlpm.xhat - _xlpm.Xn) / _xlpm.W, FALSE), SUMPRODUCT(_xlpm.wts, _xlpm.Xn) / SUM(_xlpm.wts))),
        _xlfn.REDUCE(_xlpm.x0, _xlfn.SEQUENCE(20), _xlpm.step)
    )
)</definedName>
    <definedName name="L.LINEST" comment="LINEST(Y, X, intcpt, stats): Same args/output as Excel's LINST but X &amp; Y can contain non-numeric vals">_xlfn.LAMBDA(_xlpm.Y,_xlpm.X,_xlop.intcpt,_xlop.stats,
    _xlfn.LET(
        _xlpm.intcpt, IF(_xlfn.ISOMITTED(_xlpm.intcpt), TRUE, _xlpm.intcpt),
        _xlpm.stats, IF(_xlfn.ISOMITTED(_xlpm.stats), FALSE, _xlpm.stats),
        _xlpm.Yc, IF(COLUMNS(_xlpm.Y) = 1, _xlpm.Y, TRANSPOSE(_xlpm.Y)),
        _xlpm.Xc, IF(COLUMNS(_xlpm.Y) = 1, _xlpm.X, TRANSPOSE(_xlpm.X)),
        _xlpm.Xind, _xlfn.BYROW(_xlpm.Xc, _xlfn.LAMBDA(_xlpm.Xc, PRODUCT(--ISNUMBER(_xlpm.Xc)))),
        _xlpm.Yind, ISNUMBER(_xlpm.Yc),
        _xlpm.numbers, _xlpm.Xind * _xlpm.Yind,
        _xlpm.Xn, _xlfn._xlws.FILTER(_xlpm.Xc, _xlpm.numbers),
        _xlpm.Yn, _xlfn._xlws.FILTER(_xlpm.Yc, _xlpm.numbers),
        LINEST(_xlpm.Yn, _xlpm.Xn, _xlpm.intcpt, _xlpm.stats)
    )
)</definedName>
    <definedName name="L.ListDupes" comment="ListDupes(X) displays the values that occur more than once in the input data vector.">_xlfn.LAMBDA(_xlpm.X,
  _xlfn.LET(
      _xlpm.uniqueVals, _xlfn.UNIQUE(_xlpm.X),
      _xlpm.numVals, COUNTIF(_xlpm.X,_xlpm.uniqueVals),
      _xlfn._xlws.FILTER(_xlpm.uniqueVals,_xlpm.numVals&gt;1)
  )
)</definedName>
    <definedName name="L.MAD" comment="MAD(X, [corrected]): Corrected=FALSE by default, set TRUE to compare to STDEV">_xlfn.LAMBDA(_xlpm.X,_xlop.corrected,
    _xlfn.LET(
        _xlpm.corrected, IF(_xlfn.ISOMITTED(_xlpm.corrected), FALSE, _xlpm.corrected),
        _xlpm.Xc, _xlfn.TOCOL(_xlpm.X),
        _xlpm.Xn, _xlfn._xlws.FILTER(_xlpm.Xc, ISNUMBER(_xlpm.Xc)),
        _xlpm.MAD, MEDIAN(ABS(_xlpm.Xn - MEDIAN(_xlpm.Xn))),
        IF(_xlpm.corrected, _xlpm.MAD / _xlfn.NORM.S.INV(0.75), _xlpm.MAD)
    )
)</definedName>
    <definedName name="L.MDiag" comment="MDiag(X): If X is vector function returns diagonal matrix, if X is matrix returns vector">_xlfn.LAMBDA(_xlpm.X,
    _xlfn.LET(
        _xlpm.numrows, ROWS(_xlpm.X),
        _xlpm.numcols, COLUMNS(_xlpm.X),
        _xlpm.n, MAX(_xlpm.numrows, _xlpm.numcols),
        IF(
            _xlpm.numrows = _xlpm.numcols,
            INDEX(_xlpm.X, _xlfn.SEQUENCE(_xlpm.numrows), _xlfn.SEQUENCE(_xlpm.numrows)),
            _xlfn.MAKEARRAY(_xlpm.n, _xlpm.n, _xlfn.LAMBDA(_xlpm.numrows,_xlpm.numcols, IF(_xlpm.numrows = _xlpm.numcols, INDEX(_xlfn.TOCOL(_xlpm.X), _xlpm.numrows), 0)))
        )
    )
)</definedName>
    <definedName name="L.MedianCI" comment="MedianCI(X, [alpha]): [alpha=0.05] defines max significance level (CI is conservative)">_xlfn.LAMBDA(_xlpm.X,_xlop.alpha,
    _xlfn.LET(
        _xlpm.alpha, IF(_xlfn.ISOMITTED(_xlpm.alpha), 5%, _xlpm.alpha),
        _xlpm.n, COUNT(_xlpm.X),
        _xlpm.Xs, _xlfn._xlws.SORT(_xlfn.TOCOL(_xlpm.X)),
        _xlpm.index_lower, _xlpm.n - _xlfn.BINOM.INV(_xlpm.n, 0.5, 1 - _xlpm.alpha / 2) + 1,
        _xlpm.index_upper, _xlfn.BINOM.INV(_xlpm.n, 0.5, 1 - _xlpm.alpha / 2) + 1,
        _xlpm.CL, _xlfn.BINOM.DIST(_xlpm.index_upper - 1, _xlpm.n, 0.5, TRUE) - _xlfn.BINOM.DIST(_xlpm.index_lower - 1, _xlpm.n, 0.5, TRUE),
        _xlpm.index_LL, IF(_xlpm.CL &lt; 1 - _xlpm.alpha, _xlpm.index_lower - 1, _xlpm.index_lower),
        _xlpm.Coverage, _xlfn.BINOM.DIST(_xlpm.index_upper - 1, _xlpm.n, 0.5, TRUE) -
            _xlfn.BINOM.DIST(_xlpm.index_LL - 1, _xlpm.n, 0.5, TRUE),
        _xlfn.VSTACK(INDEX(_xlpm.Xs, _xlpm.index_LL), INDEX(_xlpm.Xs, _xlpm.index_upper), _xlpm.Coverage)
    )
)</definedName>
    <definedName name="L.NumUnique" comment="NumUnique(X,[numeric]): X is input data, [numeric=FALSE], if TRUE counts only unique numbers">_xlfn.LAMBDA(_xlpm.X,_xlop.numeric,
    _xlfn.LET(
        _xlpm.numeric, IF(_xlfn.ISOMITTED(_xlpm.numeric), FALSE, _xlpm.numeric),
        _xlpm.Xc, _xlfn.TOCOL(_xlpm.X),
        IF(_xlpm.numeric, COUNT(_xlfn.UNIQUE(_xlpm.Xc)), COUNTA(_xlfn.UNIQUE(_xlpm.Xc)))
    )
)</definedName>
    <definedName name="L.OLS" comment="OLS(Y, X): Y is single col, X can be multiple cols">_xlfn.LAMBDA(_xlpm.Y,_xlpm.X,
    _xlfn.LET(
        _xlpm.Xind, _xlfn.BYROW(_xlpm.X, _xlfn.LAMBDA(_xlpm.X, PRODUCT(--ISNUMBER(_xlpm.X)))),
        _xlpm.Yind, ISNUMBER(_xlpm.Y),
        _xlpm.NumFilter, _xlpm.Xind * _xlpm.Yind,
        _xlpm.Xn, _xlfn._xlws.FILTER(_xlpm.X, _xlpm.NumFilter),
        _xlpm.Yn, _xlfn._xlws.FILTER(_xlpm.Y, _xlpm.NumFilter),
        _xlpm.m, LINEST(_xlpm.Yn, _xlpm.Xn, 1, 1),
        _xlpm.p, COLUMNS(_xlpm.Xn),
        _xlpm.labels, {"coeffs";"std err";"95% MOE";"sres,R^2";"n,DOF";"SSreg,SSres";"F,p-val";"Correlation"},
        _xlpm.coeffs, _xlfn.CHOOSEROWS(_xlpm.m, 1),
        _xlpm.stderrs, _xlfn.CHOOSEROWS(_xlpm.m, 2),
        _xlpm.n, COUNT(_xlpm.Yn),
        _xlpm.DOF, INDEX(_xlpm.m, 4, 2),
        _xlpm.MOE, _xlpm.stderrs * _xlfn.T.INV.2T(5%, _xlpm.DOF),
        _xlpm.sres, INDEX(_xlpm.m, 3, 2),
        _xlpm.Rsqr, INDEX(_xlpm.m, 3, 1),
        _xlpm.SSrow, _xlfn.CHOOSEROWS(_xlpm.m, 5),
        _xlpm.Fobs, INDEX(_xlpm.m, 4, 1),
        _xlpm.pval, _xlfn.F.DIST.RT(_xlpm.Fobs, _xlpm.p, _xlpm.DOF),
        _xlpm.T, IF(COLUMNS(_xlpm.Xn) &gt; 1, INDEX(_xlpm.Xn, _xlfn.SEQUENCE(_xlpm.n), _xlfn.SEQUENCE(, _xlpm.p, _xlpm.p, -1)), _xlpm.Xn),
        _xlpm.Xm, _xlfn.HSTACK(_xlpm.T, L.Ones(_xlpm.n, 1)),
        _xlpm.Cov, MINVERSE(MMULT(TRANSPOSE(_xlpm.Xm), _xlpm.Xm)) * _xlpm.sres ^ 2,
        _xlpm.Dinv, L.MDiag(1 / _xlfn.CHOOSEROWS(_xlpm.m, 2)),
        _xlpm.Corr, MMULT(MMULT(_xlpm.Dinv, _xlpm.Cov), _xlpm.Dinv),
        _xlpm.output, IFERROR(
            _xlfn.VSTACK(
                _xlpm.coeffs,
                _xlpm.stderrs,
                _xlpm.MOE,
                _xlfn.HSTACK(_xlpm.sres, _xlpm.Rsqr),
                _xlfn.HSTACK(_xlpm.n, _xlpm.DOF),
                _xlpm.SSrow,
                _xlfn.HSTACK(_xlpm.Fobs, _xlpm.pval),
                _xlpm.Corr
            ),
            ""
        ),
        IFERROR(_xlfn.HSTACK(_xlpm.labels, _xlpm.output), "")
    )
)</definedName>
    <definedName name="L.Ones" comment="Ones([r], [c]): [r=1], [c=1] rows and cols of output matrix whose every element is 1">_xlfn.LAMBDA(_xlop.numrows,_xlop.numcols,
    _xlfn.LET(
        _xlpm.numrows, IF(_xlfn.ISOMITTED(_xlpm.numrows), 1, _xlpm.numrows),
        _xlpm.numcols, IF(_xlfn.ISOMITTED(_xlpm.numcols), 1, _xlpm.numcols),
        _xlfn.EXPAND(1, _xlpm.numrows, _xlpm.numcols, 1)
    )
)</definedName>
    <definedName name="L.PolyConf" comment="PolyConf(Y, X, xu, [p]): Y/X both univariate, xu is value to evaluate CI, [p=1] is order">_xlfn.LAMBDA(_xlpm.Y,_xlpm.X,_xlpm.xu,_xlop.p,
    _xlfn.LET(
        _xlpm.p, IF(_xlfn.ISOMITTED(_xlpm.p), 1, _xlpm.p),
        _xlpm.NumFilter, ISNUMBER(_xlpm.X) * ISNUMBER(_xlpm.Y),
        _xlpm.Xn, _xlfn._xlws.FILTER(_xlpm.X, _xlpm.NumFilter),
        _xlpm.Yn, _xlfn._xlws.FILTER(_xlpm.Y, _xlpm.NumFilter),
        _xlpm.n, COUNT(_xlpm.Yn),
        _xlpm.Xm, _xlfn.HSTACK(_xlfn.EXPAND(1, _xlpm.n, 1, 1), _xlpm.Xn ^ _xlfn.SEQUENCE(, _xlpm.p)),
        _xlpm.m, _xlfn.DROP(LINEST(_xlpm.Yn, _xlpm.Xm, 0, 1), , -1),
        _xlpm.sres, INDEX(_xlpm.m, 3, 2),
        _xlpm.b, _xlfn.SORTBY(TRANSPOSE(_xlfn.TAKE(_xlpm.m,1)),_xlfn.SEQUENCE(_xlpm.p+1),-1),
        _xlpm.X0, IF(_xlpm.xu&lt;&gt;0,TRANSPOSE(_xlpm.xu ^ _xlfn.SEQUENCE(, _xlpm.p + 1, 0)), _xlfn.EXPAND(1, _xlpm.p + 1, 1, 0)),
        _xlpm.yhat, SUMPRODUCT(_xlpm.b, _xlpm.X0),
        _xlpm.inner, MINVERSE(MMULT(TRANSPOSE(_xlpm.Xm), _xlpm.Xm)),
        _xlpm.se_yhat, SQRT(MMULT(MMULT(TRANSPOSE(_xlpm.X0), _xlpm.inner), _xlpm.X0)) * _xlpm.sres,
        _xlpm.MOE, _xlfn.T.INV.2T(5%, _xlpm.n - _xlpm.p - 1) * _xlpm.se_yhat,
        _xlpm.LL, _xlpm.yhat - _xlpm.MOE,
        _xlpm.UL, _xlpm.yhat + _xlpm.MOE,
        _xlfn.HSTACK(_xlpm.yhat, _xlpm.se_yhat, _xlpm.MOE, _xlpm.LL, _xlpm.UL)
    )
)</definedName>
    <definedName name="L.PolyHat" comment="PolyHat(Y, X, [xu], [p]): Y/X both univariate, xu is value to evaluate y-hat, [p=1] is order">_xlfn.LAMBDA(_xlpm.Y,_xlpm.X,_xlop.xu,_xlop.p,
    _xlfn.LET(
        _xlpm.p, IF(_xlfn.ISOMITTED(_xlpm.p), 1, _xlpm.p),
        _xlpm.NumFilter, ISNUMBER(_xlpm.X) * ISNUMBER(_xlpm.Y),
        _xlpm.Xn, _xlfn._xlws.FILTER(_xlpm.X, _xlpm.NumFilter),
        _xlpm.Yn, _xlfn._xlws.FILTER(_xlpm.Y, _xlpm.NumFilter),
        _xlpm.n, COUNT(_xlpm.Yn),
        _xlpm.xu, IF(_xlfn.ISOMITTED(_xlpm.xu), _xlpm.Xn, _xlpm.xu),
        _xlpm.m, LINEST(_xlpm.Yn, _xlpm.Xn ^ (_xlfn.SEQUENCE(, _xlpm.p)), 1, 0),
        _xlpm.Xblock, _xlfn.HSTACK(_xlpm.xu ^ _xlfn.SEQUENCE(, _xlpm.p, _xlpm.p, -1), L.Ones(COUNT(_xlpm.xu))),
        _xlfn.BYROW(_xlpm.Xblock, _xlfn.LAMBDA(_xlpm.xi, SUM(_xlpm.m * _xlpm.xi)))
    )
)</definedName>
    <definedName name="L.PolyInv" comment="PolyInv(Y, X, yu, [p]): Y/X both univariate, yu is value to evaluate x-hat stats, [p=1] is order">_xlfn.LAMBDA(_xlpm.Y,_xlpm.X,_xlpm.yu,_xlop.p,
    _xlfn.LET(
        _xlpm.p, IF(_xlfn.ISOMITTED(_xlpm.p), 1, _xlpm.p),
        _xlpm.n, COUNT(_xlpm.Y),
        _xlpm.NumFilter, ISNUMBER(_xlpm.X) * ISNUMBER(_xlpm.Y),
        _xlpm.Xn, _xlfn._xlws.FILTER(_xlpm.X, _xlpm.NumFilter),
        _xlpm.Yn, _xlfn._xlws.FILTER(_xlpm.Y, _xlpm.NumFilter),
        IF(
            _xlpm.p = 1,
            _xlfn.LET(
                _xlpm.coeffs, LINEST(_xlpm.Yn, _xlpm.Xn, TRUE, TRUE),
                _xlpm.b_0, INDEX(_xlpm.coeffs, 1, 2),
                _xlpm.b_1, INDEX(_xlpm.coeffs, 1, 1),
                _xlpm.xhat_u, (_xlpm.yu - _xlpm.b_0) / _xlpm.b_1,
                _xlpm.pred, L.PolyPred(_xlpm.Y, _xlpm.X, _xlpm.xhat_u),
                _xlpm.se_xhat, ABS(INDEX(_xlpm.pred, 1, 2) / _xlpm.b_1),
                _xlpm.MOE, ABS(INDEX(_xlpm.pred, 1, 3) / _xlpm.b_1),
                _xlpm.Sxx, DEVSQ(_xlpm.Xn),
                _xlpm.xbar, AVERAGE(_xlpm.Xn),
                _xlpm.tcrit, _xlfn.T.INV.2T(5%, _xlpm.n-2),
                _xlpm.sres, INDEX(_xlpm.coeffs, 3, 2),
                _xlpm.se_b1, INDEX(_xlpm.coeffs, 2, 1),
                _xlpm.g, (_xlpm.tcrit / (_xlpm.b_1 / _xlpm.se_b1))^2,
                _xlpm.first_num, (_xlpm.xhat_u - _xlpm.xbar) * _xlpm.g,
                _xlpm.second_num, _xlpm.tcrit * _xlpm.sres / ABS(_xlpm.b_1) * SQRT((1 + 1/_xlpm.n)*(1 - _xlpm.g) + (_xlpm.xhat_u - _xlpm.xbar)^2/_xlpm.Sxx),
                _xlpm.UL, _xlpm.xhat_u + (_xlpm.first_num + _xlpm.second_num)/(1 - _xlpm.g),
                _xlpm.LL, _xlpm.xhat_u + (_xlpm.first_num - _xlpm.second_num)/(1 - _xlpm.g),
                IF(
                    ISERROR(_xlpm.second_num),
                    _xlfn.HSTACK(_xlpm.xhat_u, _xlpm.se_xhat, _xlpm.MOE),
                    _xlfn.HSTACK(_xlpm.xhat_u, _xlpm.se_xhat, _xlpm.MOE, _xlpm.LL, _xlpm.UL)
                )
            ),
            IF(
                _xlpm.p &gt; 2,
                "ERROR: order must be 1 or 2",
                _xlfn.LET(
                    _xlpm.coeffs, LINEST(_xlfn.TOCOL(_xlpm.Yn), _xlfn.TOCOL(_xlpm.Xn) ^ _xlfn.SEQUENCE(, 2), TRUE, FALSE),
                    _xlpm.b_2, INDEX(_xlpm.coeffs, 1, 1),
                    _xlpm.a, _xlpm.b_2,
                    _xlpm.b_1, INDEX(_xlpm.coeffs, 1, 2),
                    _xlpm.b, _xlpm.b_1,
                    _xlpm.b_0, INDEX(_xlpm.coeffs, 1, 3),
                    _xlpm.c_, _xlpm.b_0 - _xlpm.yu,
                    _xlpm.xest, (_xlpm.yu - _xlpm.b_0) / _xlpm.b_1,
                    _xlpm.x_1, (-_xlpm.b + SQRT(_xlpm.b ^ 2 - 4 * _xlpm.a * _xlpm.c_)) / (2 * _xlpm.a),
                    _xlpm.x_2, (-_xlpm.b - SQRT(_xlpm.b ^ 2 - 4 * _xlpm.a * _xlpm.c_)) / (2 * _xlpm.a),
                    _xlpm.xhat_u, IF(ABS(_xlpm.x_1 - _xlpm.xest) &lt; ABS(_xlpm.x_2 - _xlpm.xest), _xlpm.x_1, _xlpm.x_2),
                    _xlpm.pred, L.PolyPred(_xlpm.Y, _xlpm.X, _xlpm.xhat_u, 2),
                    _xlpm.se_xhat, ABS(INDEX(_xlpm.pred, 1, 2) / (2 * _xlpm.b_2 * _xlpm.xhat_u + _xlpm.b_1)),
                    _xlpm.MOE, _xlfn.T.INV.2T(5%, COUNT(_xlpm.Xn) - 3) * _xlpm.se_xhat,
                    _xlfn.HSTACK(_xlpm.xhat_u, _xlpm.se_xhat, _xlpm.MOE, _xlpm.xhat_u - _xlpm.MOE, _xlpm.xhat_u + _xlpm.MOE)
                )
            )
        )
    )
)</definedName>
    <definedName name="L.PolyLS" comment="PolyLS(Y, X, [p]): Y/X both univariate, [p=1] is order">_xlfn.LAMBDA(_xlpm.Y,_xlpm.X,_xlop.p,
    _xlfn.LET(
        _xlpm.p, IF(_xlfn.ISOMITTED(_xlpm.p), 1, _xlpm.p),
        _xlpm.NumFilter, ISNUMBER(_xlpm.X) * ISNUMBER(_xlpm.Y),
        _xlpm.Xn, _xlfn._xlws.FILTER(_xlpm.X, _xlpm.NumFilter),
        _xlpm.Yn, _xlfn._xlws.FILTER(_xlpm.Y, _xlpm.NumFilter),
        L.OLS(_xlpm.Yn, _xlpm.Xn ^ _xlfn.SEQUENCE(, _xlpm.p))
    )
)</definedName>
    <definedName name="L.PolyPred" comment="PolyPred(Y, X, xu, [p]): Y/X both univariate, xu is value to evaluate PI, [p=1] is order">_xlfn.LAMBDA(_xlpm.Y,_xlpm.X,_xlpm.xu,_xlop.p,
    _xlfn.LET(
        _xlpm.p, IF(_xlfn.ISOMITTED(_xlpm.p), 1, _xlpm.p),
        _xlpm.NumFilter, ISNUMBER(_xlpm.X) * ISNUMBER(_xlpm.Y),
        _xlpm.Xn, _xlfn._xlws.FILTER(_xlpm.X, _xlpm.NumFilter),
        _xlpm.Yn, _xlfn._xlws.FILTER(_xlpm.Y, _xlpm.NumFilter),
        _xlpm.n, COUNT(_xlpm.Yn),
        _xlpm.Xm, _xlfn.HSTACK(L.Ones(_xlpm.n), _xlpm.Xn ^ _xlfn.SEQUENCE(, _xlpm.p)),
        _xlpm.m, _xlfn.DROP(LINEST(_xlpm.Yn, _xlpm.Xm, 0, 1), , -1),
        _xlpm.sres, INDEX(_xlpm.m, 3, 2),
        _xlpm.b, _xlfn.SORTBY(TRANSPOSE(_xlfn.TAKE(_xlpm.m,1)),_xlfn.SEQUENCE(_xlpm.p+1),-1),
        _xlpm.X0, IF(_xlpm.xu&lt;&gt;0,TRANSPOSE(_xlpm.xu ^ _xlfn.SEQUENCE(, _xlpm.p + 1, 0)),_xlfn.EXPAND(1,_xlpm.p+1,1,0)),
        _xlpm.yhat, SUMPRODUCT(_xlpm.b, _xlpm.X0),
        _xlpm.inner, MINVERSE(MMULT(TRANSPOSE(_xlpm.Xm), _xlpm.Xm)),
        _xlpm.se_yhat, SQRT(1 + MMULT(MMULT(TRANSPOSE(_xlpm.X0), _xlpm.inner), _xlpm.X0)) * _xlpm.sres,
        _xlpm.MOE, _xlfn.T.INV.2T(5%, _xlpm.n - _xlpm.p - 1) * _xlpm.se_yhat,
        _xlpm.LL, _xlpm.yhat - _xlpm.MOE,
        _xlpm.UL, _xlpm.yhat + _xlpm.MOE,
        _xlfn.HSTACK(_xlpm.yhat, _xlpm.se_yhat, _xlpm.MOE, _xlpm.LL, _xlpm.UL)
    )
)</definedName>
    <definedName name="L.PolyResids" comment="PolyResids(Y, X, [order], [pmod]): Y/X both univariate, [p=1] is order, [pmod=FALSE] is flag to return modified p-values.">_xlfn.LAMBDA(_xlpm.Y,_xlpm.X,_xlop.order,_xlop.pmod,
    _xlfn.LET(
        _xlpm.order, IF(_xlfn.ISOMITTED(_xlpm.order), 1, _xlpm.order),
        _xlpm.pmod, IF(_xlfn.ISOMITTED(_xlpm.pmod), FALSE, _xlpm.pmod),
        _xlpm.p, _xlpm.order + 1,
        _xlpm.NumFilter, ISNUMBER(_xlpm.X) * ISNUMBER(_xlpm.Y),
        _xlpm.Yn, _xlfn.TOCOL(_xlfn._xlws.FILTER(_xlpm.Y, _xlpm.NumFilter)),
        _xlpm.Xc, _xlfn._xlws.FILTER(_xlpm.X, _xlpm.NumFilter),
        _xlpm.n, COUNT(_xlpm.Xc),
        _xlpm.Xn, _xlfn.HSTACK(L.Ones(_xlpm.n), _xlfn.TOCOL(_xlpm.Xc) ^ _xlfn.SEQUENCE(, _xlpm.order)),
        _xlpm.inner, MINVERSE(MMULT(TRANSPOSE(_xlpm.Xn), _xlpm.Xn)),
        _xlpm.H, MMULT(MMULT(_xlpm.Xn, _xlpm.inner), TRANSPOSE(_xlpm.Xn)),
        _xlpm.h_ii, L.MDiag(_xlpm.H),
        _xlpm.resids, _xlpm.Yn - MMULT(_xlpm.H, _xlpm.Yn),
        _xlpm.sres, SQRT(SUMSQ(_xlpm.resids) / (_xlpm.n - _xlpm.p)),
        _xlpm.s_resids, SQRT(1 - _xlpm.h_ii) * _xlpm.sres,
        _xlpm.resids_std, _xlpm.resids / _xlpm.s_resids,
        _xlpm.delresids, _xlpm.resids / (1 - _xlpm.h_ii),
        _xlpm.s_del, SQRT(((_xlpm.n - _xlpm.p) * _xlpm.sres ^ 2 - _xlpm.resids ^ 2 / (1 - _xlpm.h_ii)) / (_xlpm.n - _xlpm.p - 1)),
        _xlpm.resids_stud, _xlpm.resids / (_xlpm.s_del * SQRT(1 - _xlpm.h_ii)),
        IF(
            _xlpm.pmod,
            _xlfn.HSTACK(_xlpm.resids, _xlpm.resids_std, _xlpm.delresids, _xlpm.resids_stud, _xlfn.T.DIST.2T(ABS(_xlpm.resids_stud), _xlpm.n-_xlpm.p-1) * _xlpm.n),
            _xlfn.HSTACK(_xlpm.resids, _xlpm.resids_std, _xlpm.delresids, _xlpm.resids_stud)
        )
    )
)</definedName>
    <definedName name="L.PolySlope" comment="PolySlope(Y, X, x_u, [p]): Y/X both univariate, evaluate slope at x_u for p order [p=1]">_xlfn.LAMBDA(_xlpm.Y,_xlpm.X,_xlpm.x_u,_xlop.p,
    _xlfn.LET(
        _xlpm.p, IF(_xlfn.ISOMITTED(_xlpm.p),1,_xlpm.p),
        _xlpm.Yn, _xlfn._xlws.FILTER(_xlpm.Y,ISNUMBER(_xlpm.X)*ISNUMBER(_xlpm.Y)),
        _xlpm.Xn, _xlfn._xlws.FILTER(_xlpm.X,ISNUMBER(_xlpm.X)*ISNUMBER(_xlpm.Y)),
        _xlpm.b, _xlfn.DROP(LINEST(_xlpm.Yn, _xlpm.Xn^_xlfn.SEQUENCE(,_xlpm.p)),,-1),
        IF(
            _xlpm.x_u = 0,
            _xlfn.TAKE(_xlpm.b,,-1),
            SUM(_xlfn.SEQUENCE(, _xlpm.p, _xlpm.p, -1) * _xlpm.b * _xlpm.x_u^_xlfn.SEQUENCE(, _xlpm.p, _xlpm.p-1, -1))
        )
    )
)</definedName>
    <definedName name="L.PolySres" comment="PolySres(Y, X, [order], [intcpt]): Y/X both univariate, [p=1] is order, [intcpt=TRUE]">_xlfn.LAMBDA(_xlpm.Y,_xlpm.X,_xlop.order,_xlop.intcpt,
    _xlfn.LET(
        _xlpm.order, IF(_xlfn.ISOMITTED(_xlpm.order), 1, _xlpm.order),
        _xlpm.intcpt, IF(_xlfn.ISOMITTED(_xlpm.intcpt), TRUE, _xlpm.intcpt),
        _xlpm.NumFilter, ISNUMBER(_xlpm.X) * ISNUMBER(_xlpm.Y),
        _xlpm.Xn, _xlfn._xlws.FILTER(_xlpm.X, _xlpm.NumFilter),
        _xlpm.Yn, _xlfn._xlws.FILTER(_xlpm.Y, _xlpm.NumFilter),
        L.Sres(_xlpm.Yn, _xlpm.Xn ^ _xlfn.SEQUENCE(, _xlpm.order), _xlpm.intcpt)
    )
)</definedName>
    <definedName name="L.QQnorm" comment="QQnorm(Y): Y is univariate data">_xlfn.LAMBDA(_xlpm.Y,
    _xlfn.LET(
        _xlpm.ECDF, (COUNTIF(_xlpm.Y, "&lt;" &amp; _xlpm.Y) + COUNTIF(_xlpm.Y, "&lt;=" &amp; _xlpm.Y)) / (2 * COUNT(_xlpm.Y)),
        _xlfn.NORM.S.INV(_xlpm.ECDF)
    )
)</definedName>
    <definedName name="L.QQref" comment="QQref(Y, [x_1], [x_2]): Y is univariate data, [x1=-3], [x2=+3] define range of ref line on the x-axis">_xlfn.LAMBDA(_xlpm.Y,_xlop.x_1,_xlop.x_2,
    _xlfn.LET(
        _xlpm.x_1, IF(_xlfn.ISOMITTED(_xlpm.x_1), -3, _xlpm.x_1),
        _xlpm.x_2, IF(_xlfn.ISOMITTED(_xlpm.x_2), 3, _xlpm.x_2),
        _xlpm.Q1_x, _xlfn.NORM.S.INV(0.25),
        _xlpm.Q3_x, _xlfn.NORM.S.INV(0.75),
        _xlpm.Q1_y, _xlfn.QUARTILE.INC(_xlpm.Y, 1),
        _xlpm.Q3_y, _xlfn.QUARTILE.INC(_xlpm.Y, 3),
        _xlpm.refSlope, (_xlpm.Q3_y - _xlpm.Q1_y) / (_xlpm.Q3_x - _xlpm.Q1_x),
        _xlpm.refInt, AVERAGE(_xlpm.Q1_y, _xlpm.Q3_y) - _xlpm.refSlope * AVERAGE(_xlpm.Q1_x, _xlpm.Q3_x),
        _xlpm.y_1, _xlpm.refSlope * _xlpm.x_1 + _xlpm.refInt,
        _xlpm.y_2, _xlpm.refSlope * _xlpm.x_2 + _xlpm.refInt,
        _xlfn.VSTACK(_xlfn.HSTACK(_xlpm.x_1, _xlpm.y_1), _xlfn.HSTACK(_xlpm.x_2, _xlpm.y_2))
    )
)</definedName>
    <definedName name="L.Range" comment="Range(start, stop, length): Returns series of numbers of desired length with max = &quot;stop&quot; value">_xlfn.LAMBDA(_xlpm.start,_xlpm.stop,_xlpm.length, _xlfn.SEQUENCE(_xlpm.length, 1, _xlpm.start, (_xlpm.stop - _xlpm.start) / (_xlpm.length - 1)))</definedName>
    <definedName name="L.rerror" comment="rerror([rows], [cols], [skew], [kurt], [seed]). RNG with optional skewness/excess kurtosis via Fleishman's power method; kurt defaults to the minimum feasible value for the given skew if omitted, and errors if an explicit kurt is below that minimum. Can b">_xlfn.LAMBDA(_xlop.rows,_xlop.cols,_xlop.skew,_xlop.kurt,_xlop.seed,
    _xlfn.LET(
        _xlpm.rows, IF(_xlfn.ISOMITTED(_xlpm.rows), 1, _xlpm.rows),
        _xlpm.cols, IF(_xlfn.ISOMITTED(_xlpm.cols), 1, _xlpm.cols),
        _xlpm.skew, IF(_xlfn.ISOMITTED(_xlpm.skew), 0, _xlpm.skew),
        _xlpm.kmin, MAX(0, -1.13168 + 1.58837 * _xlpm.skew^2),
        _xlpm.kurtTooSmall, IF(_xlfn.ISOMITTED(_xlpm.kurt), FALSE, _xlpm.kurt &lt; _xlpm.kmin),
        _xlpm.kurt, IF(_xlfn.ISOMITTED(_xlpm.kurt), ROUNDUP(_xlpm.kmin,0), _xlpm.kurt),
        _xlpm.coeffs, L.FSolveBump(_xlpm.skew, _xlpm.kurt),
        IF(
            _xlpm.kurtTooSmall,
            "ERROR: kurtosis too small for skew = " &amp; _xlpm.skew &amp; "; must be at least " &amp; TEXT(_xlpm.kmin, "0.00"),
            IF(
                AND(_xlpm.skew = 0, _xlpm.kurt = 0),
                L.rnorm(_xlpm.rows, _xlpm.cols, 0, 1, _xlpm.seed),
                _xlfn.LET(
                    _xlpm.z, _xlfn.NORM.S.INV(L.runif(_xlpm.rows, _xlpm.cols, ,,,_xlpm.seed)),
                    _xlpm.b, INDEX(_xlpm.coeffs, 1, 1),
                    _xlpm.c, INDEX(_xlpm.coeffs, 1, 2),
                    _xlpm.d, INDEX(_xlpm.coeffs, 1, 3),
                    -_xlpm.c + _xlpm.b*_xlpm.z + _xlpm.c*_xlpm.z^2 + _xlpm.d*_xlpm.z^3
                )
            )
        )
    )
)</definedName>
    <definedName name="L.rlnorm" comment="rlnorm([rows], [cols], [mean], [stdev], [seed]). RNG for log-normal distribution; mean/stdev are of LN(X) (default 0/1, i.e. standard log-normal). Can be seeded/nonvolatile.">_xlfn.LAMBDA(_xlop.rows,_xlop.cols,_xlop.mean,_xlop.stdev,_xlop.seed,
    _xlfn.LET(
        _xlpm.rows, IF(_xlfn.ISOMITTED(_xlpm.rows), 1, _xlpm.rows),
        _xlpm.cols, IF(_xlfn.ISOMITTED(_xlpm.cols), 1, _xlpm.cols),
        _xlpm.mean, IF(_xlfn.ISOMITTED(_xlpm.mean), 0, _xlpm.mean),
        _xlpm.stdev, IF(_xlfn.ISOMITTED(_xlpm.stdev), 1, _xlpm.stdev),
        _xlpm.seed, IF(
            _xlfn.ISOMITTED(_xlpm.seed),
            L.SetSeed(CLS_SystemSeed &amp; ADDRESS(ROW(),COLUMN()) &amp; "rlnorm"),
            _xlpm.seed
            ),
        _xlfn.LOGNORM.INV(L.runif(_xlpm.rows, _xlpm.cols,,,,_xlpm.seed), _xlpm.mean, _xlpm.stdev)
    )
)</definedName>
    <definedName name="L.rnorm" comment="rnorm([rows], [cols], [mean], [stdev], [seed]). RNG for normal distribution; mean=0, stdev=1 by default. Can be seeded/nonvolatile.">_xlfn.LAMBDA(_xlop.rows,_xlop.cols,_xlop.mean,_xlop.stdev,_xlop.seed,
    _xlfn.LET(
        _xlpm.rows, IF(_xlfn.ISOMITTED(_xlpm.rows), 1, _xlpm.rows),
        _xlpm.cols, IF(_xlfn.ISOMITTED(_xlpm.cols), 1, _xlpm.cols),
        _xlpm.mean, IF(_xlfn.ISOMITTED(_xlpm.mean), 0, _xlpm.mean),
        _xlpm.stdev, IF(_xlfn.ISOMITTED(_xlpm.stdev), 1, _xlpm.stdev),
        _xlpm.seed, IF(
            _xlfn.ISOMITTED(_xlpm.seed),
            L.SetSeed(CLS_SystemSeed &amp; ADDRESS(ROW(),COLUMN()) &amp; "rnorm"),
            _xlpm.seed
            ),
        _xlfn.NORM.INV(L.runif(_xlpm.rows,_xlpm.cols,,,,_xlpm.seed), _xlpm.mean, _xlpm.stdev)
    )
)</definedName>
    <definedName name="L.runif" comment="runif([rows], [cols], [lower], [upper], [whole], [seed]). Mimics RANDARRAY but can be seeded and does not have to be volatile.">_xlfn.LAMBDA(_xlop.rows,_xlop.cols,_xlop.lower,_xlop.upper,_xlop.whole,_xlop.seed,
  _xlfn.LET(
      _xlpm.rows, IF(_xlfn.ISOMITTED(_xlpm.rows), 1, _xlpm.rows),
      _xlpm.cols, IF(_xlfn.ISOMITTED(_xlpm.cols), 1, _xlpm.cols),
      _xlpm.lower, IF(_xlfn.ISOMITTED(_xlpm.lower), 0, _xlpm.lower),
      _xlpm.upper, IF(_xlfn.ISOMITTED(_xlpm.upper), 1, _xlpm.upper),
      _xlpm.whole, IF(_xlfn.ISOMITTED(_xlpm.whole), FALSE, _xlpm.whole),
      _xlpm.seed, IF(
          _xlfn.ISOMITTED(_xlpm.seed),
          L.SetSeed(CLS_SystemSeed &amp; ADDRESS(ROW(),COLUMN()) &amp; "runif"),
          _xlpm.seed
          ),
      _xlpm.m_1, 2147483563,
      _xlpm.a_1, 40014,
      _xlpm.m_2, 2147483399,
      _xlpm.a_2, 40692,
      _xlpm.seed1, IF(MOD(_xlpm.seed, _xlpm.m_1) = 0, 1, MOD(_xlpm.seed, _xlpm.m_1)),
      _xlpm.seed2, IF(MOD(_xlpm.seed, _xlpm.m_2) = 0, 1, MOD(_xlpm.seed, _xlpm.m_2)),
      _xlpm.step1, _xlfn.LAMBDA(_xlpm.s,_xlpm._, MOD(_xlpm.a_1 * _xlpm.s, _xlpm.m_1)),
      _xlpm.step2, _xlfn.LAMBDA(_xlpm.s,_xlpm._, MOD(_xlpm.a_2 * _xlpm.s, _xlpm.m_2)),
      _xlpm.s_1, _xlfn.SCAN(_xlpm.seed1, _xlfn.SEQUENCE(_xlpm.rows, _xlpm.cols), _xlpm.step1),
      _xlpm.s_2, _xlfn.SCAN(_xlpm.seed2, _xlfn.SEQUENCE(_xlpm.rows, _xlpm.cols), _xlpm.step2),
      _xlpm.j, _xlpm.s_1 - _xlpm.s_2,
      _xlpm.jAdj, IF(_xlpm.j &lt; 1, _xlpm.j + _xlpm.m_1 - 1, _xlpm.j),
      _xlpm.unit, _xlpm.jAdj / _xlpm.m_1,
      IF(
          _xlpm.whole,
          INT(_xlpm.unit * (_xlpm.upper - _xlpm.lower + 1)) + _xlpm.lower,
          _xlpm.unit * (_xlpm.upper - _xlpm.lower) + _xlpm.lower
      )
  )
)</definedName>
    <definedName name="L.Series" comment="Series(start, stop, [step]): Returns series of numbers of desired step size with max &lt;= &quot;stop&quot; value">_xlfn.LAMBDA(_xlpm.start,_xlpm.stop,_xlop.step,
    _xlfn.LET(
        _xlpm.step, IF(_xlfn.ISOMITTED(_xlpm.step), 1, _xlpm.step),
        _xlpm.length, _xlfn.FLOOR.MATH((_xlpm.stop - _xlpm.start) / _xlpm.step) + 1,
        _xlfn.SEQUENCE(_xlpm.length, 1, _xlpm.start, _xlpm.step)
    )
)</definedName>
    <definedName name="L.SetSeed" comment="SetSeed(string): returns an integer seed with a memorable string input">_xlfn.LAMBDA(_xlpm.str,
    _xlfn.LET(
        _xlpm.s, TEXT(_xlpm.str, "@"),
        _xlpm.h0, 5381,
        _xlpm.step, _xlfn.LAMBDA(_xlpm.h,_xlpm.c, MOD(_xlpm.h*33 + _xlpm.c, 2^32)),
        IF(
            LEN(_xlpm.s) = 0,
            _xlpm.h0,
            _xlfn.REDUCE(_xlpm.h0, _xlfn.UNICODE(MID(_xlpm.s, _xlfn.SEQUENCE(LEN(_xlpm.s)), 1)), _xlpm.step)
        )
    )
)</definedName>
    <definedName name="L.Sres" comment="Sres(Y, X, [intcpt]): Y is single col, X can be multiple cols (unlike STEYX), [intcpt=TRUE]">_xlfn.LAMBDA(_xlpm.Y,_xlpm.X,_xlop.intcpt,
    _xlfn.LET(
        _xlpm.intcpt, IF(_xlfn.ISOMITTED(_xlpm.intcpt), TRUE, _xlpm.intcpt),
        _xlpm.n, ROWS(_xlpm.X),
        _xlpm.Xn, IF(_xlpm.intcpt, _xlfn.HSTACK(_xlpm.X, L.Ones(_xlpm.n)), _xlpm.X),
        _xlpm.p, COLUMNS(_xlpm.Xn),
        _xlpm.inner, MINVERSE(MMULT(TRANSPOSE(_xlpm.Xn), _xlpm.Xn)),
        _xlpm.H, MMULT(MMULT(_xlpm.Xn, _xlpm.inner), TRANSPOSE(_xlpm.Xn)),
        _xlpm.h_ii, L.MDiag(_xlpm.H),
        _xlpm.resids, _xlpm.Y - MMULT(_xlpm.H, _xlpm.Y),
        _xlpm.sres, SQRT(SUMSQ(_xlpm.resids) / (_xlpm.n - _xlpm.p)),
        _xlpm.s_resids, SQRT(1 - _xlpm.h_ii) * _xlpm.sres,
        _xlpm.resids_std, _xlpm.resids / _xlpm.s_resids,
        _xlpm.delresids, _xlpm.resids / (1 - _xlpm.h_ii),
        _xlpm.s_del, SQRT(DEVSQ(_xlpm.delresids) / (_xlpm.n - _xlpm.p - 1)),
        _xlfn.HSTACK(_xlpm.sres, _xlpm.s_del)
    )
)</definedName>
    <definedName name="L.StdAddn" comment="StdAddn(Y, Vstd, Va, Cstd): Y are measurements, Vstd are x-values, Va is sample vol, Cstd is std conc">_xlfn.LAMBDA(_xlpm.Y,_xlpm.Vstd,_xlpm.Va,_xlpm.Cstd,
    _xlfn.LET(
        _xlpm.Yn, _xlfn.TOCOL(_xlfn._xlws.FILTER(_xlpm.Y, ISNUMBER(_xlpm.Y) * ISNUMBER(_xlpm.Vstd))),
        _xlpm.Vn, _xlfn.TOCOL(_xlfn._xlws.FILTER(_xlpm.Vstd, ISNUMBER(_xlpm.Y) * ISNUMBER(_xlpm.Vstd))),
        _xlpm.b_0, INTERCEPT(_xlpm.Yn, _xlpm.Vn),
        _xlpm.b_1, SLOPE(_xlpm.Yn, _xlpm.Vn),
        _xlpm.Vprime, _xlpm.b_0 / _xlpm.b_1,
        _xlpm.n, COUNT(_xlpm.Yn),
        _xlpm.sres, STEYX(_xlpm.Yn, _xlpm.Vn),
        _xlpm.Vbar, AVERAGE(_xlpm.Vn),
        _xlpm.Sxx, DEVSQ(_xlpm.Vn),
        _xlpm.se_prime, _xlpm.sres / _xlpm.b_1 * SQRT(1 / _xlpm.n + (_xlpm.Vprime + _xlpm.Vbar) ^ 2 / _xlpm.Sxx),
        _xlpm.Ca, _xlpm.Cstd * _xlpm.Vprime / _xlpm.Va,
        _xlpm.se_Ca, _xlpm.Cstd * _xlpm.se_prime / _xlpm.Va,
        _xlpm.tcrit, _xlfn.T.INV.2T(5%, _xlpm.n-2),
        _xlpm.MOE, _xlpm.tcrit * _xlpm.se_Ca,
        _xlpm.se_b1, _xlpm.sres / SQRT(_xlpm.Sxx),
        _xlpm.g, (_xlpm.tcrit/(_xlpm.b_1/_xlpm.se_b1))^2,
        _xlpm.num_1, (_xlpm.Vprime + _xlpm.Vbar) * _xlpm.g,
        _xlpm.num_2, _xlpm.tcrit*_xlpm.sres/ABS(_xlpm.b_1) * SQRT((1-_xlpm.g)/_xlpm.n + (_xlpm.Vprime+_xlpm.Vbar)^2/_xlpm.Sxx),
        _xlpm.V_U, _xlpm.Vprime + (_xlpm.num_1 + _xlpm.num_2) / (1-_xlpm.g),
        _xlpm.V_L, _xlpm.Vprime + (_xlpm.num_1 - _xlpm.num_2) / (1-_xlpm.g),
        _xlfn.HSTACK(_xlpm.Ca, _xlpm.se_Ca, _xlpm.MOE, _xlpm.V_L * _xlpm.Cstd/_xlpm.Va, _xlpm.V_U * _xlpm.Cstd/_xlpm.Va)
    )
)</definedName>
    <definedName name="L.Summary" comment="Summary(X, [fraction]): [fraction=0], if non-zero then 2 additional quantiles returned">_xlfn.LAMBDA(_xlpm.X,_xlop.fraction,
    _xlfn.LET(
        _xlpm.five_num, _xlfn.QUARTILE.INC(_xlpm.X, _xlfn.SEQUENCE(5, , 0)),
        IF(
            _xlfn.ISOMITTED(_xlpm.fraction),
            _xlpm.five_num,
            _xlfn._xlws.SORT(_xlfn.VSTACK(_xlpm.five_num, _xlfn.PERCENTILE.INC(_xlpm.X, _xlfn.VSTACK(_xlpm.fraction, 1 - _xlpm.fraction))))
        )
    )
)</definedName>
    <definedName name="L.tmean" comment="tmean(data, [gamma],[alpha]): if non-zero gamma gives max fraction trimmed from EACH tail; alpha is the significance level">_xlfn.LAMBDA(_xlpm.data,_xlop.gamma,_xlop.alpha,
    IF(
        COUNT(_xlpm.data)&lt;2,
        _xlfn.VSTACK(TRIMMEAN(_xlpm.data,0),"n/a",0,"n/a","n/a","n/a"),
        _xlfn.LET(
            _xlpm.gamma, IF(_xlfn.ISOMITTED(_xlpm.gamma) + NOT(ISNUMBER(_xlpm.gamma)), 0, _xlpm.gamma),
            _xlpm.alpha, IF(_xlfn.ISOMITTED(_xlpm.alpha) + NOT(ISNUMBER(_xlpm.alpha)), 0.05, _xlpm.alpha),
            _xlpm.Xc, _xlfn.TOCOL(_xlpm.data),
            _xlpm.X, _xlfn._xlws.FILTER(_xlpm.Xc,ISNUMBER(_xlpm.Xc)),
            _xlpm.tmean, TRIMMEAN(_xlpm.X, 2 * _xlpm.gamma),
            _xlpm.n, COUNT(_xlpm.X),
            _xlpm.n_g, ROUNDDOWN(_xlpm.gamma * _xlpm.n, 0),
            _xlpm.stderr, IF(
                _xlpm.gamma = 0,
                _xlfn.STDEV.S(_xlpm.X) / SQRT(_xlpm.n),
                _xlfn.LET(
                    _xlpm.small_w, SMALL(_xlpm.X, _xlpm.n_g + 1),
                    _xlpm.large_w, LARGE(_xlpm.X, _xlpm.n_g + 1),
                    _xlpm.data_w, IF(_xlpm.X &lt; _xlpm.small_w, _xlpm.small_w, IF(_xlpm.X &gt; _xlpm.large_w, _xlpm.large_w, _xlpm.X)),
                    _xlfn.STDEV.S(_xlpm.data_w) / ((1 - 2 * _xlpm.gamma) * SQRT(_xlpm.n))
                )
            ),
            _xlpm.DOF, _xlpm.n - 2 * _xlpm.n_g - 1,
            _xlpm.tcrit, _xlfn.T.INV.2T(_xlpm.alpha, _xlpm.DOF),
            _xlpm.MOE, _xlpm.tcrit * _xlpm.stderr,
            _xlpm.LL, _xlpm.tmean - _xlpm.MOE,
            _xlpm.UL, _xlpm.tmean + _xlpm.MOE,
            _xlfn.VSTACK(_xlpm.tmean, _xlpm.stderr, _xlpm.DOF, _xlpm.MOE, _xlpm.LL, _xlpm.UL)
        )
    )
)</definedName>
    <definedName name="L.ttestES" comment="ttestES(s_d, df, [power], [alpha]): s_d std dev of individual values, df is DOF, [power=0.8], [alpha=0.05]">_xlfn.LAMBDA(_xlpm.s_d,_xlpm.df,_xlop.power,_xlop.alpha,
    _xlfn.LET(
        _xlpm.power, IF(_xlfn.ISOMITTED(_xlpm.power), 0.8, _xlpm.power),
        _xlpm.alpha, IF(_xlfn.ISOMITTED(_xlpm.alpha), 0.05, _xlpm.alpha),
        _xlpm.tcrit, _xlfn.T.INV.2T(_xlpm.alpha, _xlpm.df),
        (_xlfn.T.INV.2T((1 - _xlpm.power) * 2, _xlpm.df) + _xlpm.tcrit) * _xlpm.s_d
    )
)</definedName>
    <definedName name="L.ttestPower" comment="ttestPower(s_d, df, ES, [alpha]): s_d std dev of individual values, df: DOF, ES: effect size, [alpha=0.05]">_xlfn.LAMBDA(_xlpm.s_d,_xlpm.df,_xlpm.ES,_xlop.alpha,
    _xlfn.LET(
        _xlpm.alpha, IF(_xlfn.ISOMITTED(_xlpm.alpha), 0.05, _xlpm.alpha),
        _xlpm.tcrit, _xlfn.T.INV.2T(_xlpm.alpha, _xlpm.df),
        _xlpm.t_ES, ABS(_xlpm.ES) / _xlpm.s_d - _xlpm.tcrit,
        _xlfn.T.DIST(_xlpm.t_ES, _xlpm.df, TRUE)
    )
)</definedName>
    <definedName name="L.Unfold" comment="Unfold(data, [rlabels], [clabels]): Input data is in presentation/pivot format, rlabels/clabels are row/column labels">_xlfn.LAMBDA(_xlpm.data,_xlop.rlabels,_xlop.clabels,
    _xlfn.LET(
        _xlpm.nocols, _xlfn.ISOMITTED(_xlpm.clabels),
        _xlpm.norows, _xlfn.ISOMITTED(_xlpm.rlabels),
        _xlpm.clabels, IF(
            AND(ISBLANK(_xlpm.clabels)),
            _xlfn.LET(_xlpm.numcols, COLUMNS(_xlpm.data), "col_" &amp; _xlfn.SEQUENCE(, _xlpm.numcols)),
            _xlpm.clabels
        ),
        _xlpm.rlabels, IF(
            AND(ISBLANK(_xlpm.rlabels)),
            _xlfn.LET(_xlpm.numrows, ROWS(_xlpm.data), "row_" &amp; _xlfn.SEQUENCE(_xlpm.numrows)),
            _xlpm.rlabels
        ),
        _xlpm.blanks, _xlfn.TOCOL(ISBLANK(_xlpm.data)),
        _xlpm.first,_xlfn.TOCOL(IF(_xlfn.SEQUENCE(,COLUMNS(_xlpm.data)),_xlpm.rlabels)),
        _xlpm.second,_xlfn.TOCOL(IF(_xlfn.SEQUENCE(ROWS(_xlpm.data)),_xlpm.clabels)),
        _xlpm.output, _xlfn._xlws.FILTER(_xlfn.HSTACK(_xlpm.first, _xlpm.second, _xlfn.TOCOL(_xlpm.data)), NOT(_xlpm.blanks)),
        _xlfn.IFS(
            _xlpm.nocols*NOT(_xlpm.norows), _xlfn.CHOOSECOLS(_xlpm.output, 1, 3),
            _xlpm.norows*NOT(_xlpm.nocols), _xlfn.CHOOSECOLS(_xlpm.output, 2, 3),
            _xlpm.norows*_xlpm.nocols, _xlfn.DROP(_xlpm.output,,2),
            TRUE, _xlpm.output
        )
    )
)</definedName>
    <definedName name="L.ValueCounts" comment="ValueCounts(data,[proportion=FALSE],[ascending=FALSE]): Count occurences of unique values in input data.">_xlfn.LAMBDA(_xlpm.X,_xlop.proportion,_xlop.ascending,
    _xlfn.LET(
        _xlpm.proportion, IF(_xlfn.ISOMITTED(_xlpm.proportion), FALSE, _xlpm.proportion),
        _xlpm.ascending, IF(_xlfn.ISOMITTED(_xlpm.ascending), FALSE, _xlpm.ascending),
        _xlpm.Xc, _xlfn.TOCOL(_xlpm.X),
        _xlpm.Values, _xlfn.UNIQUE(_xlpm.Xc),
        _xlpm.num, IF(_xlpm.proportion, COUNTA(_xlpm.Xc), 1),
        _xlpm.Counts, _xlfn.MAP(_xlpm.Values, _xlfn.LAMBDA(_xlpm.r, SUM(--(_xlpm.Xc = _xlpm.r)))) / _xlpm.num,
        _xlpm.Output, _xlfn.HSTACK(_xlpm.Values, _xlpm.Counts),
        IF(
            _xlpm.ascending,
            _xlfn.SORTBY(_xlpm.Output, _xlpm.Values,1),
            _xlfn.SORTBY(_xlpm.Output, _xlpm.Counts,-1)
        )
    )
)</definedName>
    <definedName name="MacroTable" localSheetId="2">Index!$B$1:$E$25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8" i="1" l="1"/>
  <c r="J7" i="1"/>
  <c r="F261" i="1"/>
  <c r="F260" i="1"/>
  <c r="F259" i="1"/>
  <c r="F258" i="1"/>
  <c r="F2" i="1"/>
  <c r="F3" i="1"/>
  <c r="F4" i="1"/>
  <c r="F5" i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99" i="1"/>
  <c r="F100" i="1"/>
  <c r="F101" i="1"/>
  <c r="F102" i="1"/>
  <c r="F103" i="1"/>
  <c r="F104" i="1"/>
  <c r="F105" i="1"/>
  <c r="F106" i="1"/>
  <c r="F107" i="1"/>
  <c r="F108" i="1"/>
  <c r="F109" i="1"/>
  <c r="F110" i="1"/>
  <c r="F111" i="1"/>
  <c r="F112" i="1"/>
  <c r="F113" i="1"/>
  <c r="F114" i="1"/>
  <c r="F115" i="1"/>
  <c r="F116" i="1"/>
  <c r="F117" i="1"/>
  <c r="F118" i="1"/>
  <c r="F119" i="1"/>
  <c r="F120" i="1"/>
  <c r="F121" i="1"/>
  <c r="F122" i="1"/>
  <c r="F123" i="1"/>
  <c r="F124" i="1"/>
  <c r="F125" i="1"/>
  <c r="F126" i="1"/>
  <c r="F127" i="1"/>
  <c r="F128" i="1"/>
  <c r="F129" i="1"/>
  <c r="F130" i="1"/>
  <c r="F131" i="1"/>
  <c r="F132" i="1"/>
  <c r="F133" i="1"/>
  <c r="F134" i="1"/>
  <c r="F135" i="1"/>
  <c r="F136" i="1"/>
  <c r="F137" i="1"/>
  <c r="F138" i="1"/>
  <c r="F139" i="1"/>
  <c r="F140" i="1"/>
  <c r="F141" i="1"/>
  <c r="F142" i="1"/>
  <c r="F143" i="1"/>
  <c r="F144" i="1"/>
  <c r="F145" i="1"/>
  <c r="F146" i="1"/>
  <c r="F147" i="1"/>
  <c r="F148" i="1"/>
  <c r="F149" i="1"/>
  <c r="F150" i="1"/>
  <c r="F151" i="1"/>
  <c r="F152" i="1"/>
  <c r="F153" i="1"/>
  <c r="F154" i="1"/>
  <c r="F155" i="1"/>
  <c r="F156" i="1"/>
  <c r="F157" i="1"/>
  <c r="F158" i="1"/>
  <c r="F159" i="1"/>
  <c r="F160" i="1"/>
  <c r="F161" i="1"/>
  <c r="F162" i="1"/>
  <c r="F163" i="1"/>
  <c r="F164" i="1"/>
  <c r="F165" i="1"/>
  <c r="F166" i="1"/>
  <c r="F167" i="1"/>
  <c r="F168" i="1"/>
  <c r="F169" i="1"/>
  <c r="F170" i="1"/>
  <c r="F171" i="1"/>
  <c r="F172" i="1"/>
  <c r="F173" i="1"/>
  <c r="F174" i="1"/>
  <c r="F175" i="1"/>
  <c r="F176" i="1"/>
  <c r="F177" i="1"/>
  <c r="F178" i="1"/>
  <c r="F179" i="1"/>
  <c r="F180" i="1"/>
  <c r="F181" i="1"/>
  <c r="F182" i="1"/>
  <c r="F183" i="1"/>
  <c r="F184" i="1"/>
  <c r="F185" i="1"/>
  <c r="F186" i="1"/>
  <c r="F187" i="1"/>
  <c r="F188" i="1"/>
  <c r="F189" i="1"/>
  <c r="F190" i="1"/>
  <c r="F191" i="1"/>
  <c r="F192" i="1"/>
  <c r="F193" i="1"/>
  <c r="F194" i="1"/>
  <c r="F195" i="1"/>
  <c r="F196" i="1"/>
  <c r="F197" i="1"/>
  <c r="F198" i="1"/>
  <c r="F199" i="1"/>
  <c r="F200" i="1"/>
  <c r="F201" i="1"/>
  <c r="F202" i="1"/>
  <c r="F203" i="1"/>
  <c r="F204" i="1"/>
  <c r="F205" i="1"/>
  <c r="F206" i="1"/>
  <c r="F207" i="1"/>
  <c r="F208" i="1"/>
  <c r="F209" i="1"/>
  <c r="F210" i="1"/>
  <c r="F211" i="1"/>
  <c r="F212" i="1"/>
  <c r="F213" i="1"/>
  <c r="F214" i="1"/>
  <c r="F215" i="1"/>
  <c r="F216" i="1"/>
  <c r="F217" i="1"/>
  <c r="F218" i="1"/>
  <c r="F219" i="1"/>
  <c r="F220" i="1"/>
  <c r="F221" i="1"/>
  <c r="F222" i="1"/>
  <c r="F223" i="1"/>
  <c r="F224" i="1"/>
  <c r="F225" i="1"/>
  <c r="F226" i="1"/>
  <c r="F227" i="1"/>
  <c r="F228" i="1"/>
  <c r="F229" i="1"/>
  <c r="F230" i="1"/>
  <c r="F231" i="1"/>
  <c r="F232" i="1"/>
  <c r="F233" i="1"/>
  <c r="F234" i="1"/>
  <c r="F235" i="1"/>
  <c r="F236" i="1"/>
  <c r="F237" i="1"/>
  <c r="F238" i="1"/>
  <c r="F239" i="1"/>
  <c r="F240" i="1"/>
  <c r="F241" i="1"/>
  <c r="F242" i="1"/>
  <c r="F243" i="1"/>
  <c r="F244" i="1"/>
  <c r="F245" i="1"/>
  <c r="F246" i="1"/>
  <c r="F247" i="1"/>
  <c r="F248" i="1"/>
  <c r="F249" i="1"/>
  <c r="F250" i="1"/>
  <c r="F251" i="1"/>
  <c r="F252" i="1"/>
  <c r="F253" i="1"/>
  <c r="F254" i="1"/>
  <c r="F255" i="1"/>
  <c r="F256" i="1"/>
  <c r="F257" i="1"/>
  <c r="N2" i="1"/>
  <c r="M2" i="1"/>
  <c r="L2" i="1"/>
  <c r="K2" i="1"/>
  <c r="J2" i="1"/>
  <c r="I2" i="1"/>
  <c r="T2" i="4"/>
  <c r="S2" i="4"/>
  <c r="R2" i="4"/>
</calcChain>
</file>

<file path=xl/sharedStrings.xml><?xml version="1.0" encoding="utf-8"?>
<sst xmlns="http://schemas.openxmlformats.org/spreadsheetml/2006/main" count="1874" uniqueCount="982">
  <si>
    <t>Descriptive</t>
  </si>
  <si>
    <t>IQR</t>
  </si>
  <si>
    <t>IQR(Data, [Corrected = False])</t>
  </si>
  <si>
    <t>Returns the interquartile range (optionally corrected) of the input data</t>
  </si>
  <si>
    <t>MAD</t>
  </si>
  <si>
    <t>MAD(Data, [Corrected = False])</t>
  </si>
  <si>
    <t>Returns the median absolute deviation (optionally corrected) of the input data.</t>
  </si>
  <si>
    <t>Returns the number of unique items in the input data.</t>
  </si>
  <si>
    <t>QQline</t>
  </si>
  <si>
    <t>QQline(Xvalue, DataArray)</t>
  </si>
  <si>
    <t>Calculates the points of a reference line to add to a QQ plot, based on the standard normal first and third quartiles.</t>
  </si>
  <si>
    <t>QQnorm</t>
  </si>
  <si>
    <t>QQnorm(DataPoint, DataArray)</t>
  </si>
  <si>
    <t>Calculates the standard normal value corresponding to the empirical cumulative distribution function (ECDF) of a data point. Used for normal QQ plots.</t>
  </si>
  <si>
    <t>Summary</t>
  </si>
  <si>
    <t>Summary(Data, [Fraction = 0])</t>
  </si>
  <si>
    <t>Returns a five- or seven-number summary (quantiles) of the input data as a column array.</t>
  </si>
  <si>
    <t>tmean</t>
  </si>
  <si>
    <t>tmean(Data, [Gamma = 0], [Alpha = 0.05])</t>
  </si>
  <si>
    <t>Returns the trimmed mean and related statistics as a 4-element column array.</t>
  </si>
  <si>
    <t>Unique</t>
  </si>
  <si>
    <t>Unique(Data)</t>
  </si>
  <si>
    <t>Returns a column array of the unique items in the input data.</t>
  </si>
  <si>
    <t>Hypothesis Testing</t>
  </si>
  <si>
    <t>DF_Welch</t>
  </si>
  <si>
    <t>DF_Welch(se1 , df1 , se2 , df2 )</t>
  </si>
  <si>
    <t>Estimates the degrees of freedom for the test statistic in Welch's t-test.</t>
  </si>
  <si>
    <t>ttestES</t>
  </si>
  <si>
    <t>ttestES(sd , df[, power = 0.8, alpha = 0.05])</t>
  </si>
  <si>
    <t>Returns the (unstandardized) effect size for a t-test.</t>
  </si>
  <si>
    <t>ttestPower</t>
  </si>
  <si>
    <t>ttestPower(sd , df, ES[, alpha = 0.05])</t>
  </si>
  <si>
    <t>Returns the statistical power to detect a specified (unstandardized) effect size.</t>
  </si>
  <si>
    <t>Regression</t>
  </si>
  <si>
    <t>PolyConf</t>
  </si>
  <si>
    <t>PolyConf(Y, X, xi[, order = 1])</t>
  </si>
  <si>
    <t>Returns a 3-element row array giving yhat and its 95% confidence interval for polynomial least-squares regression.</t>
  </si>
  <si>
    <t>PolyInv</t>
  </si>
  <si>
    <t>PolyInv(Y, X, yu[, order = 1])</t>
  </si>
  <si>
    <t>Performs inverse polynomial least-squares regression, returning a 3-element row array. Gives approximate values of std error and MOE.</t>
  </si>
  <si>
    <t>PolyInv_WLS</t>
  </si>
  <si>
    <t>PolyInv_WLS(Y, X, Stdev, yu, su[, order = 1])</t>
  </si>
  <si>
    <t>Performs inverse polynomial weighted least-squares regression, returning a 3-element row array. Gives approximate values of std error and MOE.</t>
  </si>
  <si>
    <t>PolyLS</t>
  </si>
  <si>
    <t>PolyLS(Y, X[, order = 1])</t>
  </si>
  <si>
    <t>Performs least-squares polynomial regression. Returns an array.</t>
  </si>
  <si>
    <t>PolyPred</t>
  </si>
  <si>
    <t>PolyPred(Y, X, xi[, order = 1])</t>
  </si>
  <si>
    <t>Returns a 3-element row array giving yhat and its 95% prediction interval for polynomial least-squares regression.</t>
  </si>
  <si>
    <t>PolyPred_WLS</t>
  </si>
  <si>
    <t>PolyPred_WLS(Y, X, Stdev, xi, si[, order = 1])</t>
  </si>
  <si>
    <t>Returns a 3-element row array giving yhat and its 95% prediction interval for polynomial weighted least-squares regression.</t>
  </si>
  <si>
    <t>PolyResids</t>
  </si>
  <si>
    <t>PolyResids(Y, X[, order = 1])</t>
  </si>
  <si>
    <t>Returns an N x 2 array of residuals for polynomial least-squares regression. 1st column is the raw residuals,  2nd column is standardized residuals.</t>
  </si>
  <si>
    <t>PolyWLS</t>
  </si>
  <si>
    <t>PolyWLS(Y, X, Stdev[, order = 1])</t>
  </si>
  <si>
    <t>Performs weighted least-squares polynomial regression. Returns an array.</t>
  </si>
  <si>
    <t>Simulation</t>
  </si>
  <si>
    <t>BootSample</t>
  </si>
  <si>
    <t>BootSample(Data[, vol = False])</t>
  </si>
  <si>
    <t>Array function that returns a bootstrap sample the same size as the input data. Optionally volatile; must be seeded with init_genrand().</t>
  </si>
  <si>
    <t>genrand_int</t>
  </si>
  <si>
    <t>genrand_int(Lower, Upper[, Volatile = FALSE])</t>
  </si>
  <si>
    <t>Generates a random integer between two values, based on the MT PRNG. Optionally volatile; must be seeded with init_genrand().</t>
  </si>
  <si>
    <t>genrand_real1</t>
  </si>
  <si>
    <t>genrand_real1([Volatile = FALSE])</t>
  </si>
  <si>
    <t>Generates a random number between 0 and 1 based on the MT PRNG. Optionally volatile; must be seeded with init_genrand().</t>
  </si>
  <si>
    <t>init_genrand</t>
  </si>
  <si>
    <t>init_genrand([Seed])</t>
  </si>
  <si>
    <t>Initializes/seeds the Marsenne Twister pseudo-random number generator (MT PRNG). Returns the seed used. Needed for all Simulation functions.</t>
  </si>
  <si>
    <t>PopSample</t>
  </si>
  <si>
    <t>PopSample(N[, Mean=0, Stdev=1, Skew=0, Kurtosis=0])</t>
  </si>
  <si>
    <t>Array function returning N random variables sampled from a distribution with specified properties. Must be seeded with init_genrand().</t>
  </si>
  <si>
    <t>rerror</t>
  </si>
  <si>
    <t>rerror([Skew = 0, Kurtosis = 0, Volatile = FALSE])</t>
  </si>
  <si>
    <t>Generates random error with optional skew and excess kurtosis, based on the MT PRNG. Optionally volatile; must be seeded with init_genrand().</t>
  </si>
  <si>
    <t>Function BootSample(ArrayIn As Range, Optional vol As Boolean = False) As Variant</t>
  </si>
  <si>
    <t>Function DF_Welch(se_1 As Double, df_1 As Long, se_2 As Double, df_2 As Long)</t>
  </si>
  <si>
    <t>Function genrand_int(Lower As Long, Upper As Long, Optional vol As Boolean) As Long</t>
  </si>
  <si>
    <t>Function genrand_real1(Optional vol As Boolean = False) As Double</t>
  </si>
  <si>
    <t>Function init_genrand(Optional Seed As Variant) As Long</t>
  </si>
  <si>
    <t>Function IQR(ArrayIn As Variant, Optional Corrected As Boolean = False) As Variant</t>
  </si>
  <si>
    <t>Function MAD(ArrayIn As Variant, Optional Corrected As Boolean = False) As Variant</t>
  </si>
  <si>
    <t>Function PolyConf(Y As Variant, X As Variant, xi As Double, Optional order As Long = 1)</t>
  </si>
  <si>
    <t>Function PolyInv(Y As Variant, X As Variant, yu As Double, Optional order As Long = 1)</t>
  </si>
  <si>
    <t>Function PolyInv_WLS(Y As Variant, X As Variant, Stdev As Variant, yu As Double, sd_u As Double, Optional order As Long = 1)</t>
  </si>
  <si>
    <t>Function PolyLS(Y As Variant, X As Variant, Optional order As Long = 1) As Variant</t>
  </si>
  <si>
    <t>Function PolyPred(Y As Variant, X As Variant, xi As Double, Optional order As Long = 1)</t>
  </si>
  <si>
    <t>Function PolyPred_WLS(Y As Variant, X As Variant, Stdev As Variant, xi As Double, sd_i As Double, Optional order As Long = 1)</t>
  </si>
  <si>
    <t>Function PolyResids(Y As Variant, X As Variant, Optional order As Long = 1)</t>
  </si>
  <si>
    <t>Function PolyWLS(Y As Variant, X As Variant, Stdev As Variant, Optional order As Long = 1)</t>
  </si>
  <si>
    <t>Function PopSample(n As Long, Optional Mean As Double = 0, Optional Stdev As Double = 1, Optional Skew As Variant, Optional Kurtosis As Variant) As Variant</t>
  </si>
  <si>
    <t>Function QQline(Xvalue As Double, ArrayIn As Variant) As Double</t>
  </si>
  <si>
    <t>Function QQnorm(DataPoint As Double, ArrayIn As Variant) As Double</t>
  </si>
  <si>
    <t>Function rerror(Optional Skew As Variant, Optional Kurtosis As Variant, Optional vol As Boolean = False) As Double</t>
  </si>
  <si>
    <t>Function Summary(ArrayIn As Variant, Optional Fraction As Double = 0)</t>
  </si>
  <si>
    <t>Function tmean(ArrayIn As Variant, Optional Gamma As Double = 0, Optional Alpha As Double = 0.05) As Variant</t>
  </si>
  <si>
    <t>Function ttestES(s_d As Double, df As Long, Optional power As Double = 0.8, Optional Alpha As Double = 0.05)</t>
  </si>
  <si>
    <t>Function ttestPower(s_d As Double, df As Long, EffectSize As Double, Optional Alpha As Double = 0.05)</t>
  </si>
  <si>
    <t>Function Unique(ArrayIn) As Variant</t>
  </si>
  <si>
    <t xml:space="preserve">  ' Accepts an array or range as input</t>
  </si>
  <si>
    <t xml:space="preserve">    ' Returns the degrees of freedom as calculated by the Welch_Satterthwaite equation</t>
  </si>
  <si>
    <t xml:space="preserve">  'Randomly chooses an integer between Lower and Upper, inclusive</t>
  </si>
  <si>
    <t>' This function converts the 2's Complement Signed 32-bit Integer output</t>
  </si>
  <si>
    <t>' Run this function before running any of the 'genrand' functions.  If</t>
  </si>
  <si>
    <t xml:space="preserve">    ' This function calculates the interquartile range (IQR), a robust estimator of scale</t>
  </si>
  <si>
    <t xml:space="preserve">    ' This function calculates the median absolute deviation from the median (MAD), a robust estimator of scale</t>
  </si>
  <si>
    <t xml:space="preserve">    ' Accepts an array or range as input, and returns the number of unique elements</t>
  </si>
  <si>
    <t xml:space="preserve">    ' Calculates y-hat, std error of yhat, and regression confidence band</t>
  </si>
  <si>
    <t xml:space="preserve">    ' Inverse regression: calculates xu_hat, its std error, and the 95% CI</t>
  </si>
  <si>
    <t xml:space="preserve">    'Performs polynomial regression with default order of 1 (ie, SLR).</t>
  </si>
  <si>
    <t xml:space="preserve">    ' Calculates y-hat, std error of residuals, and regression tolerance/prediction band</t>
  </si>
  <si>
    <t xml:space="preserve">    ' Calculates the residuals and the deleted residuals</t>
  </si>
  <si>
    <t xml:space="preserve">    'Performs weighted polynomial regression with default order of 1 (ie, SLR).</t>
  </si>
  <si>
    <t xml:space="preserve">  'This function is a population/simulation analog of the BootSample function. It returns an array of values</t>
  </si>
  <si>
    <t xml:space="preserve">    ' Calculates a coordinate on the QQ reference line, which is determined by 1st and 3rd quartiles of the x and y data</t>
  </si>
  <si>
    <t xml:space="preserve">  ' Returns a point on a QQ-plot against a standard normal distribution</t>
  </si>
  <si>
    <t xml:space="preserve">  'Returns a value with pure random error. Calling Error() returns a standard normal random variable.</t>
  </si>
  <si>
    <t xml:space="preserve">  ' Calculates either a five- or seven-number summary of the data</t>
  </si>
  <si>
    <t xml:space="preserve">  ' Accepts a data array and trimming fraction as inputs</t>
  </si>
  <si>
    <t xml:space="preserve">    ' Performs post-hoc power analysis of a one-sample or two-sample t-test</t>
  </si>
  <si>
    <t xml:space="preserve">    ' Accepts an array or range as input</t>
  </si>
  <si>
    <t xml:space="preserve">  ' Returns a bootstrap sample of the input data in the same shape</t>
  </si>
  <si>
    <t xml:space="preserve">    ' Gives an approximation of the DOF for the error of a linear combination of two random variables</t>
  </si>
  <si>
    <t xml:space="preserve">  'Based on the MT PRNG. Should be initialized/seeded before first use.</t>
  </si>
  <si>
    <t>'  from the "genrand_signedInt32()" function into its Unsigned Value</t>
  </si>
  <si>
    <t>'  running from an Excel worksheet, then run "init_genrandXL()" via the Run</t>
  </si>
  <si>
    <t xml:space="preserve">    ' Optionally the IQR is corrected to estimate the population standard deviation if the input data are Gaussian</t>
  </si>
  <si>
    <t xml:space="preserve">    ' Optionally the MAD is corrected to estimate the population standard deviation if the input data are Gaussian</t>
  </si>
  <si>
    <t xml:space="preserve">     Dim NoDupes As New Collection</t>
  </si>
  <si>
    <t xml:space="preserve">    ' Input is Y, X and x_i</t>
  </si>
  <si>
    <t xml:space="preserve">    ' Currently only for SLR and quadratic regression, using the approximate formula</t>
  </si>
  <si>
    <t xml:space="preserve">    'Currently only set up for unweighted ("ordinary") LS regression with intercept</t>
  </si>
  <si>
    <t xml:space="preserve">    ' Required Input: Y, X, Stdev, x_i, sd_i. The first two are the regression data, the third is the std devs vector, the last two are the x-value and the std dev at that value.</t>
  </si>
  <si>
    <t xml:space="preserve">    ' Input is Y and X plus the polynomial order (if other than 1)</t>
  </si>
  <si>
    <t xml:space="preserve">    ' Usage: PolyWLS(Y, X, stdev[, order=1]) where</t>
  </si>
  <si>
    <t xml:space="preserve">  'sampled from a population of desired properties of mean, std deviation, skewness and kurtosis.</t>
  </si>
  <si>
    <t xml:space="preserve">    ' Currently assumes we are plotting against standard normal on x-axis</t>
  </si>
  <si>
    <t xml:space="preserve">  ' Accepts as input: the data point at which to evaluate, and the entire data array (to calculate ECDF)</t>
  </si>
  <si>
    <t xml:space="preserve">  'Optional input: Skew (defaults to zero; range is -4 to 4 in 0.5 increments)</t>
  </si>
  <si>
    <t xml:space="preserve">  ' Defaults (Fraction = 0) to a 5-number summary: min, Q1, Q2, Q3, max</t>
  </si>
  <si>
    <t xml:space="preserve">  ' Unlike the Excel TRIMMEAN function, the fraction is a 1-tailed fraction</t>
  </si>
  <si>
    <t xml:space="preserve">    ' Returns the power corresponding to a user-specified effect size (in original units)</t>
  </si>
  <si>
    <t xml:space="preserve">    ' Returns a variant array of unique elements (as a column)</t>
  </si>
  <si>
    <t xml:space="preserve">  ' as the input data (ie, single column or single row)</t>
  </si>
  <si>
    <t xml:space="preserve">    ' INPUT</t>
  </si>
  <si>
    <t xml:space="preserve">  Application.Volatile vol</t>
  </si>
  <si>
    <t>'  representation and normalizes the values from integers [0, 4294967295] to</t>
  </si>
  <si>
    <t>'  Macro Dialog box instead (hold down "ALT" and press "F8" in Excel itself).</t>
  </si>
  <si>
    <t xml:space="preserve">    ' The default behavior is NOT to make this correction unless the user sets Corrected = FALSE</t>
  </si>
  <si>
    <t xml:space="preserve">     Dim Cell As Range, i As Long</t>
  </si>
  <si>
    <t xml:space="preserve">    ' Output is yhat_i, se(yhat_i), and 95% CI as a row array</t>
  </si>
  <si>
    <t xml:space="preserve">    ' Required input is Y, X and y_u; optional input is polynomial order (default 1)</t>
  </si>
  <si>
    <t xml:space="preserve">    ' Required input is Y, X, Stdev, y_u, s_u; optional input is polynomial order (default 1)</t>
  </si>
  <si>
    <t xml:space="preserve">    ' Usage: PolyLS(Y, X[, order=1]) where</t>
  </si>
  <si>
    <t xml:space="preserve">    ' Output is yhat_i, se(e_i), and 95% PI as a row array</t>
  </si>
  <si>
    <t xml:space="preserve">    ' Optional Input: order (default=1), the polynomial order</t>
  </si>
  <si>
    <t xml:space="preserve">    ' Output is an n x 4 array with first column as the y-residuals,</t>
  </si>
  <si>
    <t xml:space="preserve">    '   Y is the vector of (univariate) predictor/dependent values</t>
  </si>
  <si>
    <t xml:space="preserve">  'It uses the error() function which is based on the RAND() worksheet function. Seeding is not possible,</t>
  </si>
  <si>
    <t xml:space="preserve">    ' Xvalue is the coordinate to calculate against (ie a standard normal quantile)</t>
  </si>
  <si>
    <t xml:space="preserve">    Dim ECDF As Double</t>
  </si>
  <si>
    <t xml:space="preserve">  'Optional input: Excess Kurtosis (defaults to zero, or minimum value if skew is nonzero; range is 0 to 30, even numbers only)</t>
  </si>
  <si>
    <t xml:space="preserve">  ' Using a non-zero second argument gives a 7-number summary.</t>
  </si>
  <si>
    <t xml:space="preserve">  ' Output is a column array containing trimmed mean, its std error</t>
  </si>
  <si>
    <t xml:space="preserve">  ' Based on MT PRNG, seed/initialize with init_genrand() or MTseed</t>
  </si>
  <si>
    <t xml:space="preserve">    '   se_1 is the standard dev/error of the first variable</t>
  </si>
  <si>
    <t xml:space="preserve">  genrand_int = Int(genrand_real1() * Upper + Lower)</t>
  </si>
  <si>
    <t>'  the real numbers zero inclusive to one inclusive.</t>
  </si>
  <si>
    <t xml:space="preserve">  Dim multiplicand As Long, addend As Long</t>
  </si>
  <si>
    <t xml:space="preserve">     ' Calculate uncorrected value</t>
  </si>
  <si>
    <t xml:space="preserve">    Dim M As Double</t>
  </si>
  <si>
    <t xml:space="preserve">     Set ArrayIn = Intersect(ArrayIn, ArrayIn.Parent.UsedRange)</t>
  </si>
  <si>
    <t xml:space="preserve">    Dim LinMod As Variant</t>
  </si>
  <si>
    <t xml:space="preserve">    ' Output is a 1 x 3 row vector: (i) xhat, (ii) its std err, and (iii) the approx CI half-width</t>
  </si>
  <si>
    <t xml:space="preserve">    '   2nd column the standardized resids (rstandard, internally studentized)</t>
  </si>
  <si>
    <t xml:space="preserve">    '   X is the vector of (univariate) regressor/independent values</t>
  </si>
  <si>
    <t xml:space="preserve">  'nor is it possible to make the function volatile.</t>
  </si>
  <si>
    <t xml:space="preserve">    ' ArrayIn is the data for the y axis (needed for quantile calculation)</t>
  </si>
  <si>
    <t xml:space="preserve">    ECDF = Application.WorksheetFunction.CountIf(ArrayIn, "&lt;=" &amp; DataPoint)</t>
  </si>
  <si>
    <t xml:space="preserve">  'Optional input: vol (defaults to False) to make the function volatile</t>
  </si>
  <si>
    <t xml:space="preserve">  ' For example, Summary(data, 0.1) would give</t>
  </si>
  <si>
    <t xml:space="preserve">  ' the DOF of the std error, and the halfwidth of the 95% parametric confidence interval</t>
  </si>
  <si>
    <t xml:space="preserve">    '   s_d is the standard deviation of the (non-studentized) test statistic</t>
  </si>
  <si>
    <t xml:space="preserve">     Dim OutArray() As Variant</t>
  </si>
  <si>
    <t xml:space="preserve">    '   df_1 is the DOF of that first variable</t>
  </si>
  <si>
    <t>End Function</t>
  </si>
  <si>
    <t>' Note that because "genrand_signedInt32()" has an even number of possible</t>
  </si>
  <si>
    <t xml:space="preserve">  'Added: if called with no argument, supply random seed (and return it)</t>
  </si>
  <si>
    <t xml:space="preserve">     IQR = Application.Quartile(ArrayIn, 3) - Application.Quartile(ArrayIn, 1)</t>
  </si>
  <si>
    <t xml:space="preserve">    Dim SampleSize As Long</t>
  </si>
  <si>
    <t xml:space="preserve">     On Error Resume Next ''avoid error when adding duplicated item to collection</t>
  </si>
  <si>
    <t xml:space="preserve">    Dim Yhat As Double, se_yhat As Double, sres As Double, tcrit As Double</t>
  </si>
  <si>
    <t xml:space="preserve">    Dim ArrayOut As Variant</t>
  </si>
  <si>
    <t xml:space="preserve">    Dim Yhat As Double, se_yhat As Double, se_resids As Double, sres As Double, tcrit As Double</t>
  </si>
  <si>
    <t xml:space="preserve">    Dim LinMod() As Variant, M() As Variant</t>
  </si>
  <si>
    <t xml:space="preserve">    Dim n As Long, p As Long</t>
  </si>
  <si>
    <t xml:space="preserve">    '   stdev is the vector of standard deviations of the Y values (for weighted regression)</t>
  </si>
  <si>
    <t xml:space="preserve">  'This is an array function that returns a column by default.</t>
  </si>
  <si>
    <t xml:space="preserve">    Dim b1, b0 As Double  'slope and intercept of line</t>
  </si>
  <si>
    <t xml:space="preserve">    ECDF = ECDF - 0.5</t>
  </si>
  <si>
    <t xml:space="preserve">  '   min, P10, Q1, Q2, Q3, P90, max</t>
  </si>
  <si>
    <t xml:space="preserve">  Dim SampleSize As Long     ' number of data points in input array</t>
  </si>
  <si>
    <t xml:space="preserve">    '   df is the degrees of freedom of s_d</t>
  </si>
  <si>
    <t xml:space="preserve">  Dim SampleSize As Long</t>
  </si>
  <si>
    <t xml:space="preserve">    '   se_2 is the std dev/error of the 2nd variable</t>
  </si>
  <si>
    <t>'  output values, and because of the multiplication by (1.0 / 4294967295.0)</t>
  </si>
  <si>
    <t xml:space="preserve">  If IsMissing(Seed) Then</t>
  </si>
  <si>
    <t xml:space="preserve">    If Corrected Then</t>
  </si>
  <si>
    <t xml:space="preserve">    Dim i As Long</t>
  </si>
  <si>
    <t xml:space="preserve">     For Each Cell In ArrayIn</t>
  </si>
  <si>
    <t xml:space="preserve">    Dim p As Long                       ' number of regression parameters</t>
  </si>
  <si>
    <t xml:space="preserve">    Dim Pred As Variant, xu_hat As Double, se_xhat As Double, tcrit As Double</t>
  </si>
  <si>
    <t xml:space="preserve">    Dim Xw() As Variant, Yw() As Variant, Wsd() As Variant, D() As Double</t>
  </si>
  <si>
    <t xml:space="preserve">    '   order is the optional polynomial order, with a default of 1 (ie, SLR or linear fit)</t>
  </si>
  <si>
    <t xml:space="preserve">    Dim Yhat As Double, se_resids As Double, sres As Double, tcrit As Double</t>
  </si>
  <si>
    <t xml:space="preserve">    n = Application.WorksheetFunction.Count(X)</t>
  </si>
  <si>
    <t xml:space="preserve">  Dim i As Long</t>
  </si>
  <si>
    <t xml:space="preserve">    Dim Q1_x, Q3_x As Double 'first and third quartiles of x-axis</t>
  </si>
  <si>
    <t xml:space="preserve">    ECDF = ECDF / Application.Count(ArrayIn)</t>
  </si>
  <si>
    <t xml:space="preserve">  rerror = getRndNormalStandard()</t>
  </si>
  <si>
    <t xml:space="preserve">  ' All quantile calculations use the .INC method</t>
  </si>
  <si>
    <t xml:space="preserve">  Dim Data As Variant   ' numerical data</t>
  </si>
  <si>
    <t xml:space="preserve">    '   Power is the optional desired statistical power (default = 0.8)</t>
  </si>
  <si>
    <t xml:space="preserve">    '   EffectSIze is the effect size in the original units (note: sign of ES is ignored)</t>
  </si>
  <si>
    <t xml:space="preserve">  Dim ArrayOut() As Double</t>
  </si>
  <si>
    <t xml:space="preserve">    '   df_2 is the DOF of that variable</t>
  </si>
  <si>
    <t>'  that makes the output value of exactly 1.0 possible, this function will</t>
  </si>
  <si>
    <t xml:space="preserve">    Seed = CLng(Round((Application.Evaluate("=RAND()") * Bit32DblLessOne#) - Bit31Dbl#, 0&amp;))</t>
  </si>
  <si>
    <t xml:space="preserve">        IQR = IQR / (Application.NormSInv(0.75) - Application.NormSInv(0.25))</t>
  </si>
  <si>
    <t xml:space="preserve">    Dim AbsDev() As Double</t>
  </si>
  <si>
    <t xml:space="preserve">        If Not IsEmpty(Cell) Then NoDupes.Add Cell.value, CStr(Cell.value)</t>
  </si>
  <si>
    <t xml:space="preserve">    Dim i As Long, j As Long        ' index looping variables</t>
  </si>
  <si>
    <t xml:space="preserve">    Dim b2 As Double, b1 As Double, b0 As Double</t>
  </si>
  <si>
    <t xml:space="preserve">    ' Output is an array of nine rows; the number of columns is two more than the order.</t>
  </si>
  <si>
    <t xml:space="preserve">    Dim p As Long, n As Long                       ' number of regression parameters and observations</t>
  </si>
  <si>
    <t xml:space="preserve">    p = order + 1</t>
  </si>
  <si>
    <t xml:space="preserve">    '</t>
  </si>
  <si>
    <t xml:space="preserve">    Dim Q1_y, Q3_y As Double 'first and third quartiles of y-axis</t>
  </si>
  <si>
    <t xml:space="preserve">    QQnorm = Application.WorksheetFunction.Norm_S_Inv(ECDF)</t>
  </si>
  <si>
    <t xml:space="preserve">  'Do we need to go further? (save time)</t>
  </si>
  <si>
    <t xml:space="preserve">  Dim Data As Variant, ArrayOut() As Double</t>
  </si>
  <si>
    <t xml:space="preserve">  Dim ArrayOut(1 To 4) As Double   ' output array (up to 3 members)</t>
  </si>
  <si>
    <t xml:space="preserve">    '   alpha is optional significance level (default = 0.05)</t>
  </si>
  <si>
    <t xml:space="preserve">    Dim s_d As Double</t>
  </si>
  <si>
    <t>'  never return a value of exactly 0.5.  On the other hand, this function has</t>
  </si>
  <si>
    <t xml:space="preserve">  Else</t>
  </si>
  <si>
    <t xml:space="preserve">    End If</t>
  </si>
  <si>
    <t xml:space="preserve">    Dim Data As Variant</t>
  </si>
  <si>
    <t xml:space="preserve">     Next Cell</t>
  </si>
  <si>
    <t xml:space="preserve">    Dim D() As Variant          ' design matrix from X</t>
  </si>
  <si>
    <t xml:space="preserve">    ' Thus, for SLR (order = 1), the output is a 9 x 3 array. The first column are labels of the output.</t>
  </si>
  <si>
    <t xml:space="preserve">    ' predicted (fitted) values</t>
  </si>
  <si>
    <t xml:space="preserve">  ReDim ArrayOut(1 To n)</t>
  </si>
  <si>
    <t xml:space="preserve">    'Assume the x values are standard normal distribution for now (allow other options at some point)</t>
  </si>
  <si>
    <t xml:space="preserve">  If IsMissing(Skew) And IsMissing(Kurtosis) Then</t>
  </si>
  <si>
    <t xml:space="preserve">  Data = GetNumberVector(ArrayIn)</t>
  </si>
  <si>
    <t xml:space="preserve">  Dim n_g As Long        ' number of points trimmed from each tail</t>
  </si>
  <si>
    <t xml:space="preserve">    ' OUTPUT</t>
  </si>
  <si>
    <t xml:space="preserve">  Dim Data As Variant</t>
  </si>
  <si>
    <t xml:space="preserve">    s_d = Sqr(se_1 ^ 2 + se_2 ^ 2)</t>
  </si>
  <si>
    <t>'  exactly 2147483648 possible distinct output values that are greater than</t>
  </si>
  <si>
    <t xml:space="preserve">    Seed = CLng(Seed)</t>
  </si>
  <si>
    <t xml:space="preserve">    Data = GetNumberVector(ArrayIn)</t>
  </si>
  <si>
    <t xml:space="preserve">    D = DesignMatrix(X, order)</t>
  </si>
  <si>
    <t xml:space="preserve">    Dim n As Long, p As Long, i As Long</t>
  </si>
  <si>
    <t xml:space="preserve">    ' Row #1: LS estimates of regression parameters, in descending order of power</t>
  </si>
  <si>
    <t xml:space="preserve">    Dim hat As Variant</t>
  </si>
  <si>
    <t xml:space="preserve">  If n &lt; 1 Then</t>
  </si>
  <si>
    <t xml:space="preserve">    Q1_x = Application.WorksheetFunction.Norm_S_Inv(0.25)</t>
  </si>
  <si>
    <t xml:space="preserve">    Exit Function  'normally dist'd error</t>
  </si>
  <si>
    <t xml:space="preserve">  If Fraction = 0 Then</t>
  </si>
  <si>
    <t xml:space="preserve">  Dim g As Double        ' actual fraction trimmed from each tail</t>
  </si>
  <si>
    <t xml:space="preserve">    '   Function returns the effect size that corresponds to the desired statistical power</t>
  </si>
  <si>
    <t xml:space="preserve">    '   Function returns the statistical power of the test to detect the user-inputted effect size</t>
  </si>
  <si>
    <t xml:space="preserve">    DF_Welch = s_d ^ 4 / (se_1 ^ 4 / df_1 + se_2 ^ 4 / df_2)</t>
  </si>
  <si>
    <t>'  0.5 (including 1.0), and exactly 2147483648 possible distinct output values</t>
  </si>
  <si>
    <t xml:space="preserve">  End If</t>
  </si>
  <si>
    <t xml:space="preserve">    M = Application.Median(Data) ' calculate the median</t>
  </si>
  <si>
    <t xml:space="preserve">    n = Application.Count(X)</t>
  </si>
  <si>
    <t xml:space="preserve">    Dim n As Long, p As Long, i As Long, j As Long</t>
  </si>
  <si>
    <t xml:space="preserve">    ' Row #2: std error of the LS estimates</t>
  </si>
  <si>
    <t xml:space="preserve">    Dim Yw() As Variant         ' possibly weighted response values</t>
  </si>
  <si>
    <t xml:space="preserve">    hat = HAT_matrix(X, order)               ' Get the HAT matrix</t>
  </si>
  <si>
    <t xml:space="preserve">    MsgBox "Must input a positive nonzero number."</t>
  </si>
  <si>
    <t xml:space="preserve">    Q3_x = Application.WorksheetFunction.Norm_S_Inv(0.75)</t>
  </si>
  <si>
    <t xml:space="preserve">    ' Five-number summary</t>
  </si>
  <si>
    <t xml:space="preserve">  Dim s_w As Double      'Winsorized standard deviation of the data</t>
  </si>
  <si>
    <t xml:space="preserve">    Dim t_crit As Double</t>
  </si>
  <si>
    <t xml:space="preserve">    Dim t_ES As Double, t_crit As Double</t>
  </si>
  <si>
    <t xml:space="preserve">  SampleSize = WorksheetFunction.Count(Data)</t>
  </si>
  <si>
    <t>'  that are less than 0.5 (including 0.0), all occurring with pseudo-equal</t>
  </si>
  <si>
    <t xml:space="preserve">  ' Unlike in the original C program, seed is an integer from -2147483648 to</t>
  </si>
  <si>
    <t xml:space="preserve">    SampleSize = Application.Count(Data)</t>
  </si>
  <si>
    <t xml:space="preserve">    ' Get the LR model output</t>
  </si>
  <si>
    <t xml:space="preserve">    ' Row #3: 95% half-width of the CI estimates of the the regression parameters</t>
  </si>
  <si>
    <t xml:space="preserve">    Yw = Y.value</t>
  </si>
  <si>
    <t xml:space="preserve">    ' For some reason, the MMULT worksheet function doesn't work with HAT and Y</t>
  </si>
  <si>
    <t xml:space="preserve">    Exit Function</t>
  </si>
  <si>
    <t xml:space="preserve">    Q1_y = Application.WorksheetFunction.Percentile_Inc(ArrayIn, 0.25)</t>
  </si>
  <si>
    <t xml:space="preserve">  'set default value of Skew if needed</t>
  </si>
  <si>
    <t xml:space="preserve">    ReDim ArrayOut(1 To 5)</t>
  </si>
  <si>
    <t xml:space="preserve">  Dim tcrit As Double        ' the critical Student's t value</t>
  </si>
  <si>
    <t xml:space="preserve">    ' calculate the critical value of the studentized test statistic</t>
  </si>
  <si>
    <t xml:space="preserve">     ReDim OutArray(1 To NoDupes.Count)</t>
  </si>
  <si>
    <t xml:space="preserve">  ReDim ArrayOut(1 To SampleSize)</t>
  </si>
  <si>
    <t>'  likelihood.</t>
  </si>
  <si>
    <t xml:space="preserve">  '  2147483647, instead of from 0 to 4294967295.</t>
  </si>
  <si>
    <t xml:space="preserve">    ReDim AbsDev(1 To SampleSize)</t>
  </si>
  <si>
    <t xml:space="preserve">    ' Remember LinEst gives columns in reverse order compared to D</t>
  </si>
  <si>
    <t xml:space="preserve">    If order = 1 Then</t>
  </si>
  <si>
    <t xml:space="preserve">    ' Row #4: std dev of the residuals and the R-squared term</t>
  </si>
  <si>
    <t xml:space="preserve">    Dim Yhat() As Double, i As Long, j As Long</t>
  </si>
  <si>
    <t xml:space="preserve">    Q3_y = Application.WorksheetFunction.Percentile_Inc(ArrayIn, 0.75)</t>
  </si>
  <si>
    <t xml:space="preserve">  Dim NegativeSkew As Boolean</t>
  </si>
  <si>
    <t xml:space="preserve">    ArrayOut(1) = WorksheetFunction.Min(Data)</t>
  </si>
  <si>
    <t xml:space="preserve">    t_crit = Application.TInv(Alpha, df)</t>
  </si>
  <si>
    <t xml:space="preserve">     For i = 1 To NoDupes.Count</t>
  </si>
  <si>
    <t xml:space="preserve">  ' Randomize the seed for the random number generator</t>
  </si>
  <si>
    <t>' /* generates a random number on [0,1]-real-interval */</t>
  </si>
  <si>
    <t xml:space="preserve">  MT&amp;(0&amp;) = Seed</t>
  </si>
  <si>
    <t xml:space="preserve">    For i = 1 To SampleSize</t>
  </si>
  <si>
    <t xml:space="preserve">    ' So they are in ascending order of power b0, b1, b2, etc</t>
  </si>
  <si>
    <t xml:space="preserve">        ' SLR inverse regression</t>
  </si>
  <si>
    <t xml:space="preserve">    ' replace X, Y and yu with WLS versions</t>
  </si>
  <si>
    <t xml:space="preserve">    ' Row #5: number of observations and the degrees of freedom</t>
  </si>
  <si>
    <t xml:space="preserve">    ReDim Yhat(1 To n)</t>
  </si>
  <si>
    <t xml:space="preserve">    'Calculate slope and intercept of QQ line</t>
  </si>
  <si>
    <t xml:space="preserve">  NegativeSkew = False</t>
  </si>
  <si>
    <t xml:space="preserve">    ArrayOut(2) = WorksheetFunction.Quartile_Inc(Data, 1)</t>
  </si>
  <si>
    <t xml:space="preserve">  SampleSize = Application.Count(Data)</t>
  </si>
  <si>
    <t xml:space="preserve">    ttestES = (Application.TInv((1 - power) * 2, df) + t_crit) * s_d</t>
  </si>
  <si>
    <t xml:space="preserve">    ' Sign of ES does NOT matter, user needs to keep track of that</t>
  </si>
  <si>
    <t xml:space="preserve">        OutArray(i) = NoDupes(i)</t>
  </si>
  <si>
    <t xml:space="preserve">  Randomize</t>
  </si>
  <si>
    <t xml:space="preserve">  genrand_real1# = CDbl(genrand_signedInt32&amp;)</t>
  </si>
  <si>
    <t xml:space="preserve">  ' Initialize the State Array MT.</t>
  </si>
  <si>
    <t xml:space="preserve">        AbsDev(i) = Abs(Data(i) - M)</t>
  </si>
  <si>
    <t xml:space="preserve">    LinMod = Application.LinEst(Y, D, 0, 1)</t>
  </si>
  <si>
    <t xml:space="preserve">        LinMod = Application.LinEst(Y, X, 1, 1)</t>
  </si>
  <si>
    <t xml:space="preserve">    ' Reads the values in as 2-d Arrays</t>
  </si>
  <si>
    <t xml:space="preserve">    ' Row #6: Sum of squares partitioning into regression model (SSreg) and pure error (SSres)</t>
  </si>
  <si>
    <t xml:space="preserve">    ' scale Y vals for WLS</t>
  </si>
  <si>
    <t xml:space="preserve">    For i = 1 To n</t>
  </si>
  <si>
    <t xml:space="preserve">    'save some time</t>
  </si>
  <si>
    <t xml:space="preserve">    b1 = (Q3_y - Q1_y) / (Q3_x - Q1_x)</t>
  </si>
  <si>
    <t xml:space="preserve">  If IsMissing(Skew) Then</t>
  </si>
  <si>
    <t xml:space="preserve">    ArrayOut(3) = WorksheetFunction.Median(Data)</t>
  </si>
  <si>
    <t xml:space="preserve">  ArrayOut(1) = Application.TrimMean(Data, 2 * Gamma)      ' trimmed mean</t>
  </si>
  <si>
    <t xml:space="preserve">    EffectSize = Abs(EffectSize)</t>
  </si>
  <si>
    <t xml:space="preserve">     Next i</t>
  </si>
  <si>
    <t xml:space="preserve">  For i = 1 To SampleSize</t>
  </si>
  <si>
    <t xml:space="preserve">  ' Multiplication by "Bit32DblLessOneInv" is shown to be more accurate</t>
  </si>
  <si>
    <t xml:space="preserve">  For mti&amp; = 1&amp; To constN_LessOne&amp;</t>
  </si>
  <si>
    <t xml:space="preserve">    Next i</t>
  </si>
  <si>
    <t xml:space="preserve">    ' Calculate predicted (y-hat) value</t>
  </si>
  <si>
    <t xml:space="preserve">        b1 = LinMod(1, 1)</t>
  </si>
  <si>
    <t xml:space="preserve">    Xw = X.value</t>
  </si>
  <si>
    <t xml:space="preserve">    ' Row #7: Regression F-value (ratio of MSreg / MSres) and its p-value</t>
  </si>
  <si>
    <t xml:space="preserve">        Yhat(i) = 0</t>
  </si>
  <si>
    <t xml:space="preserve">    b0 = Application.WorksheetFunction.Average(Q1_y, Q3_y) - b1 * Application.WorksheetFunction.Average(Q1_x, Q3_x)</t>
  </si>
  <si>
    <t xml:space="preserve">    Skew = 0</t>
  </si>
  <si>
    <t xml:space="preserve">    ArrayOut(4) = WorksheetFunction.Quartile_Inc(Data, 3)</t>
  </si>
  <si>
    <t xml:space="preserve">  n_g = Int(Gamma * SampleSize)</t>
  </si>
  <si>
    <t xml:space="preserve">    ' Calculate the t value of t_crit assuming ES is true (ie, instead of null hypoth)</t>
  </si>
  <si>
    <t xml:space="preserve">     ' Returns a column of data</t>
  </si>
  <si>
    <t xml:space="preserve">     ArrayOut(i) = Data(Int((SampleSize) * genrand_real1() + 1))</t>
  </si>
  <si>
    <t xml:space="preserve">  '  relative to the outputs from the original C code instead of Division</t>
  </si>
  <si>
    <t xml:space="preserve">      multiplicand&amp; = MT&amp;(mti&amp; - 1&amp;) Xor rShiftBy30&amp;(MT&amp;(mti&amp; - 1&amp;))</t>
  </si>
  <si>
    <t xml:space="preserve">    Yhat = 0</t>
  </si>
  <si>
    <t xml:space="preserve">        b0 = LinMod(1, 2)</t>
  </si>
  <si>
    <t xml:space="preserve">    Dim n As Long, p As Long, DOF As Long</t>
  </si>
  <si>
    <t xml:space="preserve">        Yw(i, 1) = Yw(i, 1) / Stdev(i, 1)</t>
  </si>
  <si>
    <t xml:space="preserve">        For j = 1 To n</t>
  </si>
  <si>
    <t xml:space="preserve">      ArrayOut(i) = rerror() * Stdev + Mean</t>
  </si>
  <si>
    <t xml:space="preserve">    'Return the QQ line value</t>
  </si>
  <si>
    <t xml:space="preserve">  Else  'Check input values of skew</t>
  </si>
  <si>
    <t xml:space="preserve">    ArrayOut(5) = WorksheetFunction.Max(Data)</t>
  </si>
  <si>
    <t xml:space="preserve">  g = n_g / SampleSize</t>
  </si>
  <si>
    <t xml:space="preserve">    ' Need difference between ES and t_crit on studentized scale</t>
  </si>
  <si>
    <t xml:space="preserve">     Unique = Application.Transpose(OutArray)</t>
  </si>
  <si>
    <t xml:space="preserve">  Next i</t>
  </si>
  <si>
    <t xml:space="preserve">  '  by "Bit32DblLessOne".</t>
  </si>
  <si>
    <t xml:space="preserve">      ' The following lines all emulate Unsigned Multiplication of the</t>
  </si>
  <si>
    <t xml:space="preserve">        MAD = Application.Median(AbsDev) / Application.NormSInv(0.75)</t>
  </si>
  <si>
    <t xml:space="preserve">    For i = 0 To order</t>
  </si>
  <si>
    <t xml:space="preserve">        xu_hat = (yu - b0) / b1</t>
  </si>
  <si>
    <t xml:space="preserve">   Wsd = Stdev.value</t>
  </si>
  <si>
    <t xml:space="preserve">    n = Application.Count(X)  ' number of observations</t>
  </si>
  <si>
    <t xml:space="preserve">            Yhat(i) = Yhat(i) + hat(i, j) * Y(j)</t>
  </si>
  <si>
    <t xml:space="preserve">    QQline = b1 * Xvalue + b0</t>
  </si>
  <si>
    <t xml:space="preserve">    Skew = Round(Skew * 2, 0) / 2 'Round to the nearest 0.5</t>
  </si>
  <si>
    <t xml:space="preserve">  s_w = StdevWinsor(Data, n_g)</t>
  </si>
  <si>
    <t xml:space="preserve">    t_ES = EffectSize / s_d - t_crit</t>
  </si>
  <si>
    <t xml:space="preserve">     ' Would be nice to have a statement checking if a row of cells is initially selected;</t>
  </si>
  <si>
    <t xml:space="preserve">  ' Returns a row of data if necessary</t>
  </si>
  <si>
    <t xml:space="preserve">  If genrand_real1# &lt; 0# Then</t>
  </si>
  <si>
    <t xml:space="preserve">      '  value "multiplicand" by the number 1812433253 = 0x6C078965 =</t>
  </si>
  <si>
    <t xml:space="preserve">    Else</t>
  </si>
  <si>
    <t xml:space="preserve">        Yhat = Yhat + LinMod(1, i + 1) * xi ^ i</t>
  </si>
  <si>
    <t xml:space="preserve">        Pred = PolyPred(Y, X, xu_hat, 1)</t>
  </si>
  <si>
    <t xml:space="preserve">    p = order + 1                   ' number of polynomial regression parameters (including intercpt)</t>
  </si>
  <si>
    <t xml:space="preserve">    ' create Design matrix</t>
  </si>
  <si>
    <t xml:space="preserve">        Next j</t>
  </si>
  <si>
    <t xml:space="preserve">    Dim D() As Double           ' Design matrix for LINEST input</t>
  </si>
  <si>
    <t xml:space="preserve">    If Skew &lt; 0 Then</t>
  </si>
  <si>
    <t xml:space="preserve">    'Seven-number summary</t>
  </si>
  <si>
    <t xml:space="preserve">  ArrayOut(2) = s_w / ((1 - 2 * g) * Sqr(SampleSize))     ' std error of the trimmed mean</t>
  </si>
  <si>
    <t xml:space="preserve">    ' TDIST is deprecated, but the newer functions don't work in Mac Excel 2011</t>
  </si>
  <si>
    <t xml:space="preserve">     ' if so, use the following statement</t>
  </si>
  <si>
    <t xml:space="preserve">  If ArrayIn.Rows.Count = 1 Then</t>
  </si>
  <si>
    <t xml:space="preserve">      genrand_real1# = (genrand_real1# + Bit32Dbl#) * Bit32DblLessOneInv#</t>
  </si>
  <si>
    <t xml:space="preserve">      '  "0b 0110 1100 0000 0111 1000 1001 0110 0101 (binary)" with</t>
  </si>
  <si>
    <t xml:space="preserve">        MAD = Application.Median(AbsDev)</t>
  </si>
  <si>
    <t xml:space="preserve">        se_xhat = Abs(Pred(2) / b1)</t>
  </si>
  <si>
    <t xml:space="preserve">        Wsd(i, 1) = 1 / Wsd(i, 1)               ' weights should be proportional to the inverse of std devs</t>
  </si>
  <si>
    <t xml:space="preserve">    DOF = n - p                     ' degrees of freedom</t>
  </si>
  <si>
    <t xml:space="preserve">    D = DesignMatrix(X, order, Stdev)</t>
  </si>
  <si>
    <t xml:space="preserve">    Dim LinMod As Variant    ' variable to receive LINEST output</t>
  </si>
  <si>
    <t xml:space="preserve">    If IsMissing(Skew) Then Skew = 0</t>
  </si>
  <si>
    <t xml:space="preserve">      Skew = -Skew</t>
  </si>
  <si>
    <t xml:space="preserve">    ReDim ArrayOut(1 To 7)</t>
  </si>
  <si>
    <t xml:space="preserve">  ArrayOut(3) = SampleSize - 2 * n_g - 1                      ' degrees of freedom of the std err</t>
  </si>
  <si>
    <t xml:space="preserve">    ' It gives RT or 2T output, and only accepts positive values for input.</t>
  </si>
  <si>
    <t xml:space="preserve">     ' Unique = OutArray</t>
  </si>
  <si>
    <t xml:space="preserve">    BootSample = ArrayOut</t>
  </si>
  <si>
    <t xml:space="preserve">      '  automatic discard of all bits except for the lowest 32 bits.</t>
  </si>
  <si>
    <t xml:space="preserve">    ' Now to find the std dev of the residuals, which is sqrt(1+h_i)*s_res (why not sqrt(1-h_i) as coeff?)</t>
  </si>
  <si>
    <t xml:space="preserve">    ElseIf order = 2 Then</t>
  </si>
  <si>
    <t xml:space="preserve">        Yw(i, 1) = Yw(i, 1) * Wsd(i, 1)         ' transform the Y variable while we are at it</t>
  </si>
  <si>
    <t xml:space="preserve">    Dim Xfull() As Double      ' X matrix for higher order regression</t>
  </si>
  <si>
    <t xml:space="preserve">    If IsMissing(sd_i) Then</t>
  </si>
  <si>
    <t xml:space="preserve">    ' Calculate the residuals</t>
  </si>
  <si>
    <t xml:space="preserve">    Dim i As Long, j As Long  ' index variables</t>
  </si>
  <si>
    <t xml:space="preserve">    If IsMissing(Kurtosis) Then Kurtosis = 0</t>
  </si>
  <si>
    <t xml:space="preserve">      NegativeSkew = True</t>
  </si>
  <si>
    <t xml:space="preserve">    'Correct if a percentage was entered instead of a fraction</t>
  </si>
  <si>
    <t xml:space="preserve">  tcrit = Application.TInv(Alpha, ArrayOut(3))</t>
  </si>
  <si>
    <t xml:space="preserve">    ' We want the LT area for either positive or negative values.</t>
  </si>
  <si>
    <t xml:space="preserve">      genrand_real1# = genrand_real1# * Bit32DblLessOneInv#</t>
  </si>
  <si>
    <t xml:space="preserve">      ' The first line emulates: "Multiplicand Left Shifted by Zero Bits</t>
  </si>
  <si>
    <t xml:space="preserve">    Dim Inner() As Variant      ' this will be the p x p inverse of (X'X) matrix</t>
  </si>
  <si>
    <t xml:space="preserve">        Dim D As Variant</t>
  </si>
  <si>
    <t xml:space="preserve">        MsgBox "Need to supply std dev of y_i value for WLS prediction"</t>
  </si>
  <si>
    <t xml:space="preserve">    Dim h() As Double</t>
  </si>
  <si>
    <t xml:space="preserve">    ' Arrays for input values from ranges</t>
  </si>
  <si>
    <t xml:space="preserve">    If Fraction &gt; 1 Then Fraction = Fraction / 100</t>
  </si>
  <si>
    <t xml:space="preserve">  ArrayOut(4) = tcrit * ArrayOut(2)</t>
  </si>
  <si>
    <t xml:space="preserve">    ' NOTE: after Fall 2016 semester, Mac 2011 no longer supported (?), rewrite to use newer CDF functions.</t>
  </si>
  <si>
    <t xml:space="preserve">    BootSample = WorksheetFunction.Transpose(ArrayOut)</t>
  </si>
  <si>
    <t xml:space="preserve">      '  plus Multiplicand Left Shifted by Two Bits".</t>
  </si>
  <si>
    <t xml:space="preserve">    Inner = Application.MMult(Application.Transpose(D), D)</t>
  </si>
  <si>
    <t xml:space="preserve">        D = DesignMatrix(X, 2)</t>
  </si>
  <si>
    <t xml:space="preserve">    ' Create the design matrix as input for LINEST</t>
  </si>
  <si>
    <t xml:space="preserve">        Exit Function</t>
  </si>
  <si>
    <t xml:space="preserve">    Dim resid() As Double, ArrayOut() As Double</t>
  </si>
  <si>
    <t xml:space="preserve">    Dim Xw() As Variant, Yw() As Variant, Wsd() As Variant</t>
  </si>
  <si>
    <t xml:space="preserve">      ArrayOut(i) = rerror(Skew, Kurtosis) * Stdev + Mean</t>
  </si>
  <si>
    <t xml:space="preserve">    If Skew &gt; 4 Then</t>
  </si>
  <si>
    <t xml:space="preserve">  tmean = Application.Transpose(ArrayOut)</t>
  </si>
  <si>
    <t xml:space="preserve">    If t_ES &lt; 0 Then</t>
  </si>
  <si>
    <t xml:space="preserve">      addend&amp; = adder&amp;(multiplicand&amp;, lShiftBy2&amp;(multiplicand&amp;))</t>
  </si>
  <si>
    <t xml:space="preserve">    Inner = Application.MInverse(Inner)</t>
  </si>
  <si>
    <t xml:space="preserve">        LinMod = Application.LinEst(Y, D, 0, 1)     ' remember returns param estimates in reverse order</t>
  </si>
  <si>
    <t xml:space="preserve">    ReDim D(1 To n, 1 To p)</t>
  </si>
  <si>
    <t xml:space="preserve">    ReDim resid(1 To n), ArrayOut(1 To n, 1 To 2), h(1 To n)</t>
  </si>
  <si>
    <t xml:space="preserve">    n = Application.WorksheetFunction.Count(X)    ' number of observations</t>
  </si>
  <si>
    <t xml:space="preserve">      Skew = 4</t>
  </si>
  <si>
    <t xml:space="preserve">    ArrayOut(2) = WorksheetFunction.Percentile_Inc(Data, Fraction)</t>
  </si>
  <si>
    <t xml:space="preserve">        ttestPower = Application.TDist(-t_ES, df, 1)</t>
  </si>
  <si>
    <t>End Function    'genrand_real1</t>
  </si>
  <si>
    <t xml:space="preserve">      addend&amp; = adder&amp;(addend&amp;, lShiftBy5&amp;(multiplicand&amp;))</t>
  </si>
  <si>
    <t xml:space="preserve">    Dim hi As Double        ' this will be a scalar value, the diagonal of the HAT matrix formed from xi</t>
  </si>
  <si>
    <t xml:space="preserve">        b2 = LinMod(1, 3)</t>
  </si>
  <si>
    <t xml:space="preserve">    If order &gt; 1 Then</t>
  </si>
  <si>
    <t xml:space="preserve">    ReDim LinMod(1 To 5, 1 To p)</t>
  </si>
  <si>
    <t xml:space="preserve">    p = order + 1                                 ' number of polynomial regression parameters (including intercpt)</t>
  </si>
  <si>
    <t xml:space="preserve">      Kurtosis = 26  'min possible value if skewness is 4</t>
  </si>
  <si>
    <t xml:space="preserve">    ArrayOut(3) = WorksheetFunction.Quartile_Inc(Data, 1)</t>
  </si>
  <si>
    <t xml:space="preserve">      addend&amp; = adder&amp;(addend&amp;, lShiftBy6&amp;(multiplicand&amp;))</t>
  </si>
  <si>
    <t xml:space="preserve">    Dim di() As Variant      ' this is a row vector</t>
  </si>
  <si>
    <t xml:space="preserve">        b1 = LinMod(1, 2)</t>
  </si>
  <si>
    <t xml:space="preserve">        D(i, 1) = Wsd(i, 1)         'intercept term</t>
  </si>
  <si>
    <t xml:space="preserve">        ' Polynomial fit (not SLR)</t>
  </si>
  <si>
    <t xml:space="preserve">    M = Application.LinEst(Yw, D, 0, 1)        ' returns an extra column for some reason, not sure why</t>
  </si>
  <si>
    <t xml:space="preserve">        resid(i) = Y(i) - Yhat(i)</t>
  </si>
  <si>
    <t xml:space="preserve">    DOF = n - p                                   ' degrees of freedom</t>
  </si>
  <si>
    <t xml:space="preserve">  If Selection.Rows.Count &gt; 1 Then</t>
  </si>
  <si>
    <t xml:space="preserve">    ArrayOut(4) = WorksheetFunction.Median(Data)</t>
  </si>
  <si>
    <t xml:space="preserve">        ttestPower = 1 - Application.TDist(t_ES, df, 1)</t>
  </si>
  <si>
    <t xml:space="preserve">      addend&amp; = adder&amp;(addend&amp;, lShiftBy8&amp;(multiplicand&amp;))</t>
  </si>
  <si>
    <t xml:space="preserve">    di = DesignMatrix(xi, order)</t>
  </si>
  <si>
    <t xml:space="preserve">        b0 = LinMod(1, 1)</t>
  </si>
  <si>
    <t xml:space="preserve">        For j = 2 To p</t>
  </si>
  <si>
    <t xml:space="preserve">        ReDim Xfull(1 To n, 1 To order)</t>
  </si>
  <si>
    <t xml:space="preserve">    For i = 1 To 5</t>
  </si>
  <si>
    <t xml:space="preserve">        h(i) = hat(i, i)</t>
  </si>
  <si>
    <t xml:space="preserve">    'return as column</t>
  </si>
  <si>
    <t xml:space="preserve">    ArrayOut(5) = WorksheetFunction.Quartile_Inc(Data, 3)</t>
  </si>
  <si>
    <t xml:space="preserve">      addend&amp; = adder&amp;(addend&amp;, lShiftBy11&amp;(multiplicand&amp;))</t>
  </si>
  <si>
    <t xml:space="preserve">    ' the line below doesn't seem to work for row verctor input have to do it manually I guess</t>
  </si>
  <si>
    <t xml:space="preserve">        ' Need to solve the quadratic equation</t>
  </si>
  <si>
    <t xml:space="preserve">            D(i, j) = Wsd(i, 1) * Xw(i, 1) ^ (j - 1)</t>
  </si>
  <si>
    <t xml:space="preserve">        For i = 1 To n</t>
  </si>
  <si>
    <t xml:space="preserve">        For j = 1 To p</t>
  </si>
  <si>
    <t xml:space="preserve">        ArrayOut(i, 1) = resid(i)</t>
  </si>
  <si>
    <t xml:space="preserve">    PopSample = Application.WorksheetFunction.Transpose(ArrayOut)</t>
  </si>
  <si>
    <t xml:space="preserve">  'If Kurtosis is not supplied set the value to minimum if needed (no warning to user)</t>
  </si>
  <si>
    <t xml:space="preserve">    ArrayOut(6) = WorksheetFunction.Percentile_Inc(Data, 1 - Fraction)</t>
  </si>
  <si>
    <t xml:space="preserve">      addend&amp; = adder&amp;(addend&amp;, lShiftBy15&amp;(multiplicand&amp;))</t>
  </si>
  <si>
    <t xml:space="preserve">    ' hi = Application.MMult(Application.MMult(di, Inner), Application.Transpose(di))</t>
  </si>
  <si>
    <t xml:space="preserve">        Dim a As Double, b As Double, c As Double</t>
  </si>
  <si>
    <t xml:space="preserve">            For j = 1 To order</t>
  </si>
  <si>
    <t xml:space="preserve">            LinMod(i, j) = M(i, j)</t>
  </si>
  <si>
    <t xml:space="preserve">        ArrayOut(i, 2) = resid(i) / Sqr(1 - h(i))       ' not finished yet, doesn't include s_res</t>
  </si>
  <si>
    <t xml:space="preserve">  Dim minKurtosis As Double</t>
  </si>
  <si>
    <t xml:space="preserve">    ArrayOut(7) = WorksheetFunction.Max(Data)</t>
  </si>
  <si>
    <t xml:space="preserve">      addend&amp; = adder&amp;(addend&amp;, lShiftBy16&amp;(multiplicand&amp;))</t>
  </si>
  <si>
    <t xml:space="preserve">    Dim t() As Double       ' temporary variable</t>
  </si>
  <si>
    <t xml:space="preserve">        a = b2</t>
  </si>
  <si>
    <t xml:space="preserve">                Xfull(i, j) = X(i) ^ j</t>
  </si>
  <si>
    <t xml:space="preserve">    Wsd = Stdev.value</t>
  </si>
  <si>
    <t xml:space="preserve">    PopSample = ArrayOut</t>
  </si>
  <si>
    <t xml:space="preserve">  minKurtosis = Round(-1.2265 + 1.641 * Skew ^ 2, 1)</t>
  </si>
  <si>
    <t xml:space="preserve">      addend&amp; = adder&amp;(addend&amp;, lShiftBy17&amp;(multiplicand&amp;))</t>
  </si>
  <si>
    <t xml:space="preserve">    ReDim t(1 To p)</t>
  </si>
  <si>
    <t xml:space="preserve">        b = b1</t>
  </si>
  <si>
    <t xml:space="preserve">    LinMod = Application.LinEst(Yw, D, 0, 1)</t>
  </si>
  <si>
    <t xml:space="preserve">            Next j</t>
  </si>
  <si>
    <t xml:space="preserve">    Dim sres As Double</t>
  </si>
  <si>
    <t xml:space="preserve">  If IsMissing(Kurtosis) And minKurtosis &gt; 0 Then</t>
  </si>
  <si>
    <t xml:space="preserve">  Summary = WorksheetFunction.Transpose(ArrayOut)</t>
  </si>
  <si>
    <t xml:space="preserve">      addend&amp; = adder&amp;(addend&amp;, lShiftBy18&amp;(multiplicand&amp;))</t>
  </si>
  <si>
    <t xml:space="preserve">    ' first multiplication: x' times inverse of (X'X) gives a 1 x p row vector</t>
  </si>
  <si>
    <t xml:space="preserve">        c = b0 - yu</t>
  </si>
  <si>
    <t xml:space="preserve">        Next i</t>
  </si>
  <si>
    <t xml:space="preserve">    sres = Sqr(Application.WorksheetFunction.SumSq(resid) / (n - p))</t>
  </si>
  <si>
    <t xml:space="preserve">    Kurtosis = minKurtosis</t>
  </si>
  <si>
    <t xml:space="preserve">      addend&amp; = adder&amp;(addend&amp;, lShiftBy26&amp;(multiplicand&amp;))</t>
  </si>
  <si>
    <t xml:space="preserve">    For i = 1 To p</t>
  </si>
  <si>
    <t xml:space="preserve">        ' Let's get a guestimate value for the root we want</t>
  </si>
  <si>
    <t xml:space="preserve">        LinMod = Application.LinEst(Y, Xfull, 1, 1)</t>
  </si>
  <si>
    <t xml:space="preserve">  ElseIf IsMissing(Kurtosis) Then</t>
  </si>
  <si>
    <t xml:space="preserve">      addend&amp; = adder&amp;(addend&amp;, lShiftBy27&amp;(multiplicand&amp;))</t>
  </si>
  <si>
    <t xml:space="preserve">        t(i) = 0</t>
  </si>
  <si>
    <t xml:space="preserve">        Dim x_est As Double</t>
  </si>
  <si>
    <t xml:space="preserve">        ArrayOut(i, 2) = ArrayOut(i, 2) / sres</t>
  </si>
  <si>
    <t xml:space="preserve">    Kurtosis = 0</t>
  </si>
  <si>
    <t xml:space="preserve">      addend&amp; = adder&amp;(addend&amp;, lShiftBy29&amp;(multiplicand&amp;))</t>
  </si>
  <si>
    <t xml:space="preserve">        x_est = (yu - b0) / b1</t>
  </si>
  <si>
    <t xml:space="preserve">        ' SLR fitting</t>
  </si>
  <si>
    <t xml:space="preserve">        Yhat = Yhat + LinMod(1, i + 1) * xi ^ (order - i)</t>
  </si>
  <si>
    <t xml:space="preserve">      addend&amp; = adder&amp;(addend&amp;, lShiftBy30&amp;(multiplicand&amp;))</t>
  </si>
  <si>
    <t xml:space="preserve">            t(i) = t(i) + di(1, j) * Inner(i, j)</t>
  </si>
  <si>
    <t xml:space="preserve">        ' Now calculate both roots of quadratic eqn</t>
  </si>
  <si>
    <t xml:space="preserve">        ReDim Xfull(1 To n)</t>
  </si>
  <si>
    <t xml:space="preserve">    PolyResids = ArrayOut</t>
  </si>
  <si>
    <t xml:space="preserve">  'For non-normal error, the Fleishman power method is used, which means that only certain combinations</t>
  </si>
  <si>
    <t xml:space="preserve">      ' The following are equivalent:</t>
  </si>
  <si>
    <t xml:space="preserve">        Dim x1 As Double, x2 As Double</t>
  </si>
  <si>
    <t xml:space="preserve">        Pred = PolyPred_WLS(Y, X, Stdev, xu_hat, sd_u, 1)</t>
  </si>
  <si>
    <t xml:space="preserve">  'of skew and kurtosis are allowed. Also, a lookup table is used for speed.</t>
  </si>
  <si>
    <t xml:space="preserve">      ' x * 1812433253</t>
  </si>
  <si>
    <t xml:space="preserve">        x1 = (-b + Sqr(b ^ 2 - 4 * a * c)) / (2 * a)</t>
  </si>
  <si>
    <t xml:space="preserve">        se_xhat = Pred(2) / b1</t>
  </si>
  <si>
    <t xml:space="preserve">            Xfull(i) = X(i)</t>
  </si>
  <si>
    <t xml:space="preserve">  If Kurtosis &lt; minKurtosis Then</t>
  </si>
  <si>
    <t xml:space="preserve">      ' = x * (1 + 4 + 32 + 64 + 256 + 2048 + 32768 + 65536 + 131072 +</t>
  </si>
  <si>
    <t xml:space="preserve">    ' next multiplication gives a scale</t>
  </si>
  <si>
    <t xml:space="preserve">        x2 = (-b - Sqr(b ^ 2 - 4 * a * c)) / (2 * a)</t>
  </si>
  <si>
    <t xml:space="preserve">    ' next multiplication gives a scalar</t>
  </si>
  <si>
    <t xml:space="preserve">    'Kurtosis is too low, use min value (no warning)</t>
  </si>
  <si>
    <t xml:space="preserve">      '    262144 + 67108864 + 134217728 + 536870912 + 1073741824)</t>
  </si>
  <si>
    <t xml:space="preserve">    hi = 0</t>
  </si>
  <si>
    <t xml:space="preserve">        If Abs(x_est - x1) &lt; Abs(x_est - x2) Then xu_hat = x1 Else xu_hat = x2</t>
  </si>
  <si>
    <t xml:space="preserve">        b2 = LinMod(1, 1)</t>
  </si>
  <si>
    <t xml:space="preserve">      ' = x * ((2^0) + (2^2) + (2^5) + (2^6) + (2^8) + (2^11) + (2^15) +</t>
  </si>
  <si>
    <t xml:space="preserve">        ' Now the approximate formula</t>
  </si>
  <si>
    <t xml:space="preserve">      '    (2^16) + (2^17) + (2^18) + (2^26) + (2^27) + (2^29) + (2^30))</t>
  </si>
  <si>
    <t xml:space="preserve">        hi = hi + t(i) * di(1, i)</t>
  </si>
  <si>
    <t xml:space="preserve">        Pred = PolyPred(Y, X, xu_hat, 2)</t>
  </si>
  <si>
    <t xml:space="preserve">        b0 = LinMod(1, 3)</t>
  </si>
  <si>
    <t xml:space="preserve">    ' Polynomial LS coefficients, their std error and 95% CIs</t>
  </si>
  <si>
    <t xml:space="preserve">    Dim di() As Double      ' this is a row vector</t>
  </si>
  <si>
    <t xml:space="preserve">  Kurtosis = -Int(-Kurtosis / 2) * 2 'Round up to nearest even number</t>
  </si>
  <si>
    <t xml:space="preserve">      'Add "mti" to the result.  "mti" should be left at 624 at looping end.</t>
  </si>
  <si>
    <t xml:space="preserve">        se_xhat = Abs(Pred(2) / (2 * b2 * xu_hat + b1))</t>
  </si>
  <si>
    <t xml:space="preserve">    Dim ArrayOut() As Variant</t>
  </si>
  <si>
    <t xml:space="preserve">    ' di = DesignMatrix(xi, order)    ' NO, need to design this MANUALLY I think</t>
  </si>
  <si>
    <t xml:space="preserve">  If Kurtosis &gt; 30 Then</t>
  </si>
  <si>
    <t xml:space="preserve">      MT&amp;(mti&amp;) = adder&amp;(addend&amp;, mti&amp;)</t>
  </si>
  <si>
    <t xml:space="preserve">    sres = LinMod(3, 2)</t>
  </si>
  <si>
    <t xml:space="preserve">    ReDim ArrayOut(1 To 7, 1 To p + 1)</t>
  </si>
  <si>
    <t xml:space="preserve">    ReDim di(1, 1 To p)</t>
  </si>
  <si>
    <t xml:space="preserve">    'Kurtosis is too high, use max value (no warning)</t>
  </si>
  <si>
    <t xml:space="preserve">  Next</t>
  </si>
  <si>
    <t xml:space="preserve">    se_yhat = Sqr(hi) * sres</t>
  </si>
  <si>
    <t xml:space="preserve">    tcrit = Application.TInv(0.05, n - p)</t>
  </si>
  <si>
    <t xml:space="preserve">    ArrayOut(1, 1) = "coeffs"</t>
  </si>
  <si>
    <t xml:space="preserve">    se_resids = Sqr(1 + hi) * sres</t>
  </si>
  <si>
    <t xml:space="preserve">    di(1, 1) = 1</t>
  </si>
  <si>
    <t xml:space="preserve">    Kurtosis = 30</t>
  </si>
  <si>
    <t xml:space="preserve">  ' The following line replaces the functionality of this line of code that</t>
  </si>
  <si>
    <t xml:space="preserve">    ' t-crit for confidence interval</t>
  </si>
  <si>
    <t xml:space="preserve">    ArrayOut = Array(xu_hat, se_xhat, tcrit * se_xhat)</t>
  </si>
  <si>
    <t xml:space="preserve">    ArrayOut(2, 1) = "std err"</t>
  </si>
  <si>
    <t xml:space="preserve">    ' t-crit for prediction interval</t>
  </si>
  <si>
    <t xml:space="preserve">    For i = 2 To p</t>
  </si>
  <si>
    <t xml:space="preserve">  '  was declared in the global section of the original C code:</t>
  </si>
  <si>
    <t xml:space="preserve">    tcrit = Application.TInv(0.05, LinMod(4, 2))</t>
  </si>
  <si>
    <t xml:space="preserve">    PolyInv = ArrayOut</t>
  </si>
  <si>
    <t xml:space="preserve">    ArrayOut(3, 1) = "95% CI halfwidth"</t>
  </si>
  <si>
    <t xml:space="preserve">        di(1, i) = xi ^ (i - 1)</t>
  </si>
  <si>
    <t xml:space="preserve">  'Define ranges with parameters</t>
  </si>
  <si>
    <t xml:space="preserve">  '    static int mti=N+1; /* mti==N+1 means mt[N] is not initialized */</t>
  </si>
  <si>
    <t xml:space="preserve">    ' output the three values: y-hat, std dev of its possible residuals, and confidence interval</t>
  </si>
  <si>
    <t xml:space="preserve">    Dim tcrit As Double     ' t-critical value at chosen alpha level</t>
  </si>
  <si>
    <t xml:space="preserve">    ' output the three values: y-hat, std dev of its possible residuals, and prediction interval</t>
  </si>
  <si>
    <t xml:space="preserve">  Dim skewRange As Range, kurtosisRange As Range</t>
  </si>
  <si>
    <t xml:space="preserve">  mtInitialized = True</t>
  </si>
  <si>
    <t xml:space="preserve">    PolyConf = Array(Yhat, se_yhat, tcrit * se_yhat)</t>
  </si>
  <si>
    <t xml:space="preserve">    tcrit = Application.TInv(0.05, DOF)</t>
  </si>
  <si>
    <t xml:space="preserve">    PolyPred = Array(Yhat, se_resids, tcrit * se_resids)</t>
  </si>
  <si>
    <t xml:space="preserve">  Dim bParam As Range, cParam As Range, dParam As Range</t>
  </si>
  <si>
    <t xml:space="preserve">  init_genrand = Seed</t>
  </si>
  <si>
    <t xml:space="preserve">  With ThisWorkbook.Worksheets("Fleishman")</t>
  </si>
  <si>
    <t>End Function 'init_genrand</t>
  </si>
  <si>
    <t xml:space="preserve">        ArrayOut(1, i + 1) = LinMod(1, i)</t>
  </si>
  <si>
    <t xml:space="preserve">    Set skewRange = .Range("A2", .Range("A2").End(xlDown))</t>
  </si>
  <si>
    <t xml:space="preserve">        ArrayOut(2, i + 1) = LinMod(2, i)</t>
  </si>
  <si>
    <t xml:space="preserve">    Set kurtosisRange = .Range("B2", .Range("B2").End(xlDown))</t>
  </si>
  <si>
    <t xml:space="preserve">        ArrayOut(3, i + 1) = ArrayOut(2, i + 1) * tcrit</t>
  </si>
  <si>
    <t xml:space="preserve">    Set bParam = .Range("C2", .Range("C2").End(xlDown))</t>
  </si>
  <si>
    <t xml:space="preserve">    Set cParam = .Range("D2", .Range("D2").End(xlDown))</t>
  </si>
  <si>
    <t xml:space="preserve">    ' Next s_res</t>
  </si>
  <si>
    <t xml:space="preserve">    Set dParam = .Range("E2", .Range("E2").End(xlDown))</t>
  </si>
  <si>
    <t xml:space="preserve">    Dim resids() As Double</t>
  </si>
  <si>
    <t xml:space="preserve">  End With</t>
  </si>
  <si>
    <t xml:space="preserve">        Pred = PolyPred_WLS(Y, X, Stdev, xu_hat, sd_u, 2)</t>
  </si>
  <si>
    <t xml:space="preserve">    ReDim resids(1 To n, 1 To 3)</t>
  </si>
  <si>
    <t xml:space="preserve">    ' Next the s_res and PRESS terms</t>
  </si>
  <si>
    <t xml:space="preserve">  'Lookup formula works b/c skew/kurtosis combos are unique</t>
  </si>
  <si>
    <t xml:space="preserve">        se_xhat = Pred(2) / (2 * b2 * xu_hat + b1)</t>
  </si>
  <si>
    <t xml:space="preserve">    resids = PolyResids(Y, X, order)</t>
  </si>
  <si>
    <t xml:space="preserve">  Dim b As Double, c As Double, D As Double</t>
  </si>
  <si>
    <t xml:space="preserve">  b = Application.WorksheetFunction.SumIfs(bParam, skewRange, Skew, kurtosisRange, Kurtosis)</t>
  </si>
  <si>
    <t xml:space="preserve">    resids = PolyResids_WLS(Y, X, Stdev, order)   'Returns the unweighted residuals in column 1</t>
  </si>
  <si>
    <t xml:space="preserve">  c = Application.WorksheetFunction.SumIfs(cParam, skewRange, Skew, kurtosisRange, Kurtosis)</t>
  </si>
  <si>
    <t xml:space="preserve">    ArrayOut(4, 1) = "s_res, R^2"</t>
  </si>
  <si>
    <t xml:space="preserve">  D = Application.WorksheetFunction.SumIfs(dParam, skewRange, Skew, kurtosisRange, Kurtosis)</t>
  </si>
  <si>
    <t xml:space="preserve">    PolyInv_WLS = ArrayOut</t>
  </si>
  <si>
    <t xml:space="preserve">    ArrayOut(4, 2) = sres</t>
  </si>
  <si>
    <t xml:space="preserve">  rerror = -c + b * rerror + c * rerror ^ 2 + D * rerror ^ 3</t>
  </si>
  <si>
    <t xml:space="preserve">    ' Calculate R-squared values for fit and prediction</t>
  </si>
  <si>
    <t xml:space="preserve">  If NegativeSkew Then rerror = -rerror</t>
  </si>
  <si>
    <t xml:space="preserve">    Dim SSres As Double, SSreg As Double</t>
  </si>
  <si>
    <t xml:space="preserve">    SSreg = LinMod(5, 1)</t>
  </si>
  <si>
    <t xml:space="preserve">    SSres = LinMod(5, 2)</t>
  </si>
  <si>
    <t xml:space="preserve">    se_resids = Sqr(sd_i ^ 2 + hi) * sres</t>
  </si>
  <si>
    <t xml:space="preserve">    ArrayOut(4, 3) = 1 - SSres / (SSres + SSreg)</t>
  </si>
  <si>
    <t xml:space="preserve">    ' Number of observations and degrees of freedom</t>
  </si>
  <si>
    <t xml:space="preserve">    ArrayOut(5, 1) = "n, DOF"</t>
  </si>
  <si>
    <t xml:space="preserve">    ArrayOut(5, 2) = n</t>
  </si>
  <si>
    <t xml:space="preserve">    PolyPred_WLS = Array(Yhat, se_resids, tcrit * se_resids)</t>
  </si>
  <si>
    <t xml:space="preserve">    ArrayOut(5, 3) = DOF</t>
  </si>
  <si>
    <t xml:space="preserve">    ' Partitioning the sum of squares</t>
  </si>
  <si>
    <t xml:space="preserve">    ArrayOut(6, 1) = "SSreg, SSres"</t>
  </si>
  <si>
    <t xml:space="preserve">    ArrayOut(6, 2) = SSreg</t>
  </si>
  <si>
    <t xml:space="preserve">    ArrayOut(6, 3) = SSres</t>
  </si>
  <si>
    <t xml:space="preserve">    ' ANOVA test of regression</t>
  </si>
  <si>
    <t xml:space="preserve">    Dim Fobs As Double, pval As Double</t>
  </si>
  <si>
    <t xml:space="preserve">    ArrayOut(7, 1) = "F, p-val"</t>
  </si>
  <si>
    <t xml:space="preserve">    Fobs = (SSreg / (p - 1)) / sres ^ 2</t>
  </si>
  <si>
    <t xml:space="preserve">    pval = Application.WorksheetFunction.FDist(Fobs, p - 1, DOF)</t>
  </si>
  <si>
    <t xml:space="preserve">    ArrayOut(7, 2) = Fobs</t>
  </si>
  <si>
    <t xml:space="preserve">    ArrayOut(7, 3) = pval</t>
  </si>
  <si>
    <t xml:space="preserve">    PolyLS = ArrayOut</t>
  </si>
  <si>
    <t xml:space="preserve">    PolyWLS = ArrayOut</t>
  </si>
  <si>
    <t>Skew</t>
  </si>
  <si>
    <t>Kurtosis</t>
  </si>
  <si>
    <t>b</t>
  </si>
  <si>
    <t>c</t>
  </si>
  <si>
    <t>d</t>
  </si>
  <si>
    <t>skew</t>
  </si>
  <si>
    <t>kurtosis</t>
  </si>
  <si>
    <t>cstevens</t>
  </si>
  <si>
    <t>StudentID</t>
  </si>
  <si>
    <t>gender</t>
  </si>
  <si>
    <t>semester</t>
  </si>
  <si>
    <t>conc</t>
  </si>
  <si>
    <t>measured</t>
  </si>
  <si>
    <t>Student1</t>
  </si>
  <si>
    <t>F</t>
  </si>
  <si>
    <t>F1996</t>
  </si>
  <si>
    <t>Student2</t>
  </si>
  <si>
    <t>Student3</t>
  </si>
  <si>
    <t>Student4</t>
  </si>
  <si>
    <t>M</t>
  </si>
  <si>
    <t>Student5</t>
  </si>
  <si>
    <t>Student6</t>
  </si>
  <si>
    <t>Student7</t>
  </si>
  <si>
    <t>Student8</t>
  </si>
  <si>
    <t>Student9</t>
  </si>
  <si>
    <t>Student10</t>
  </si>
  <si>
    <t>Student11</t>
  </si>
  <si>
    <t>F1997</t>
  </si>
  <si>
    <t>Student12</t>
  </si>
  <si>
    <t>Student13</t>
  </si>
  <si>
    <t>Student14</t>
  </si>
  <si>
    <t>Student15</t>
  </si>
  <si>
    <t>Student16</t>
  </si>
  <si>
    <t>Student17</t>
  </si>
  <si>
    <t>Student18</t>
  </si>
  <si>
    <t>Student19</t>
  </si>
  <si>
    <t>Student20</t>
  </si>
  <si>
    <t>Student21</t>
  </si>
  <si>
    <t>Student22</t>
  </si>
  <si>
    <t>F1998</t>
  </si>
  <si>
    <t>Student23</t>
  </si>
  <si>
    <t>Student24</t>
  </si>
  <si>
    <t>Student25</t>
  </si>
  <si>
    <t>Student26</t>
  </si>
  <si>
    <t>Student27</t>
  </si>
  <si>
    <t>Student28</t>
  </si>
  <si>
    <t>Student29</t>
  </si>
  <si>
    <t>Student30</t>
  </si>
  <si>
    <t>Student31</t>
  </si>
  <si>
    <t>Student32</t>
  </si>
  <si>
    <t>Student33</t>
  </si>
  <si>
    <t>Student34</t>
  </si>
  <si>
    <t>F1999</t>
  </si>
  <si>
    <t>Student35</t>
  </si>
  <si>
    <t>Student36</t>
  </si>
  <si>
    <t>Student37</t>
  </si>
  <si>
    <t>Student38</t>
  </si>
  <si>
    <t>Student39</t>
  </si>
  <si>
    <t>Student40</t>
  </si>
  <si>
    <t>Student41</t>
  </si>
  <si>
    <t>Student42</t>
  </si>
  <si>
    <t>Student43</t>
  </si>
  <si>
    <t>Student44</t>
  </si>
  <si>
    <t>Student45</t>
  </si>
  <si>
    <t>Student46</t>
  </si>
  <si>
    <t>Student47</t>
  </si>
  <si>
    <t>F2001</t>
  </si>
  <si>
    <t>Student48</t>
  </si>
  <si>
    <t>Student49</t>
  </si>
  <si>
    <t>Student50</t>
  </si>
  <si>
    <t>Student51</t>
  </si>
  <si>
    <t>Student52</t>
  </si>
  <si>
    <t>Student53</t>
  </si>
  <si>
    <t>Student54</t>
  </si>
  <si>
    <t>Student55</t>
  </si>
  <si>
    <t>Student56</t>
  </si>
  <si>
    <t>Student57</t>
  </si>
  <si>
    <t>Student58</t>
  </si>
  <si>
    <t>Student59</t>
  </si>
  <si>
    <t>F2002</t>
  </si>
  <si>
    <t>Student60</t>
  </si>
  <si>
    <t>Student61</t>
  </si>
  <si>
    <t>Student62</t>
  </si>
  <si>
    <t>Student63</t>
  </si>
  <si>
    <t>Student64</t>
  </si>
  <si>
    <t>Student65</t>
  </si>
  <si>
    <t>Student66</t>
  </si>
  <si>
    <t>Student67</t>
  </si>
  <si>
    <t>Student68</t>
  </si>
  <si>
    <t>Student69</t>
  </si>
  <si>
    <t>Student70</t>
  </si>
  <si>
    <t>Student71</t>
  </si>
  <si>
    <t>Student72</t>
  </si>
  <si>
    <t>Student73</t>
  </si>
  <si>
    <t>Student74</t>
  </si>
  <si>
    <t>Student75</t>
  </si>
  <si>
    <t>Student76</t>
  </si>
  <si>
    <t>Student77</t>
  </si>
  <si>
    <t>Student78</t>
  </si>
  <si>
    <t>Student79</t>
  </si>
  <si>
    <t>Student80</t>
  </si>
  <si>
    <t>Student81</t>
  </si>
  <si>
    <t>Student82</t>
  </si>
  <si>
    <t>Student83</t>
  </si>
  <si>
    <t>Student84</t>
  </si>
  <si>
    <t>F2003</t>
  </si>
  <si>
    <t>Student85</t>
  </si>
  <si>
    <t>Student86</t>
  </si>
  <si>
    <t>Student87</t>
  </si>
  <si>
    <t>Student88</t>
  </si>
  <si>
    <t>Student89</t>
  </si>
  <si>
    <t>Student90</t>
  </si>
  <si>
    <t>Student91</t>
  </si>
  <si>
    <t>Student92</t>
  </si>
  <si>
    <t>Student93</t>
  </si>
  <si>
    <t>Student94</t>
  </si>
  <si>
    <t>Student95</t>
  </si>
  <si>
    <t>Student96</t>
  </si>
  <si>
    <t>F2004</t>
  </si>
  <si>
    <t>Student97</t>
  </si>
  <si>
    <t>Student98</t>
  </si>
  <si>
    <t>Student99</t>
  </si>
  <si>
    <t>Student100</t>
  </si>
  <si>
    <t>Student101</t>
  </si>
  <si>
    <t>Student102</t>
  </si>
  <si>
    <t>Student103</t>
  </si>
  <si>
    <t>Student104</t>
  </si>
  <si>
    <t>Student105</t>
  </si>
  <si>
    <t>Student106</t>
  </si>
  <si>
    <t>Student107</t>
  </si>
  <si>
    <t>Student108</t>
  </si>
  <si>
    <t>Student109</t>
  </si>
  <si>
    <t>F2005</t>
  </si>
  <si>
    <t>Student110</t>
  </si>
  <si>
    <t>Student111</t>
  </si>
  <si>
    <t>Student112</t>
  </si>
  <si>
    <t>Student113</t>
  </si>
  <si>
    <t>Student114</t>
  </si>
  <si>
    <t>Student115</t>
  </si>
  <si>
    <t>Student116</t>
  </si>
  <si>
    <t>Student117</t>
  </si>
  <si>
    <t>Student118</t>
  </si>
  <si>
    <t>Student119</t>
  </si>
  <si>
    <t>Student120</t>
  </si>
  <si>
    <t>Student121</t>
  </si>
  <si>
    <t>Student122</t>
  </si>
  <si>
    <t>Student123</t>
  </si>
  <si>
    <t>Student124</t>
  </si>
  <si>
    <t>Student125</t>
  </si>
  <si>
    <t>F2006</t>
  </si>
  <si>
    <t>Student126</t>
  </si>
  <si>
    <t>Student127</t>
  </si>
  <si>
    <t>Student128</t>
  </si>
  <si>
    <t>Student129</t>
  </si>
  <si>
    <t>Student130</t>
  </si>
  <si>
    <t>Student131</t>
  </si>
  <si>
    <t>Student132</t>
  </si>
  <si>
    <t>Student133</t>
  </si>
  <si>
    <t>Student134</t>
  </si>
  <si>
    <t>Student135</t>
  </si>
  <si>
    <t>Student136</t>
  </si>
  <si>
    <t>Student137</t>
  </si>
  <si>
    <t>Student138</t>
  </si>
  <si>
    <t>Student139</t>
  </si>
  <si>
    <t>Student140</t>
  </si>
  <si>
    <t>Student141</t>
  </si>
  <si>
    <t>Student142</t>
  </si>
  <si>
    <t>Student143</t>
  </si>
  <si>
    <t>Student144</t>
  </si>
  <si>
    <t>Student145</t>
  </si>
  <si>
    <t>Student146</t>
  </si>
  <si>
    <t>Student147</t>
  </si>
  <si>
    <t>Student148</t>
  </si>
  <si>
    <t>Student149</t>
  </si>
  <si>
    <t>F2009</t>
  </si>
  <si>
    <t>Student150</t>
  </si>
  <si>
    <t>Student151</t>
  </si>
  <si>
    <t>Student152</t>
  </si>
  <si>
    <t>Student153</t>
  </si>
  <si>
    <t>Student154</t>
  </si>
  <si>
    <t>Student155</t>
  </si>
  <si>
    <t>Student156</t>
  </si>
  <si>
    <t>Student157</t>
  </si>
  <si>
    <t>Student158</t>
  </si>
  <si>
    <t>Student159</t>
  </si>
  <si>
    <t>Student160</t>
  </si>
  <si>
    <t>Student161</t>
  </si>
  <si>
    <t>Student162</t>
  </si>
  <si>
    <t>Student163</t>
  </si>
  <si>
    <t>Student164</t>
  </si>
  <si>
    <t>F2010</t>
  </si>
  <si>
    <t>Student165</t>
  </si>
  <si>
    <t>Student166</t>
  </si>
  <si>
    <t>Student167</t>
  </si>
  <si>
    <t>Student168</t>
  </si>
  <si>
    <t>Student169</t>
  </si>
  <si>
    <t>Student170</t>
  </si>
  <si>
    <t>Student171</t>
  </si>
  <si>
    <t>Student172</t>
  </si>
  <si>
    <t>Student173</t>
  </si>
  <si>
    <t>Student174</t>
  </si>
  <si>
    <t>Student175</t>
  </si>
  <si>
    <t>Student176</t>
  </si>
  <si>
    <t>Student177</t>
  </si>
  <si>
    <t>Student178</t>
  </si>
  <si>
    <t>Student179</t>
  </si>
  <si>
    <t>Student180</t>
  </si>
  <si>
    <t>Student181</t>
  </si>
  <si>
    <t>Student182</t>
  </si>
  <si>
    <t>Student183</t>
  </si>
  <si>
    <t>Student184</t>
  </si>
  <si>
    <t>Student185</t>
  </si>
  <si>
    <t>Student186</t>
  </si>
  <si>
    <t>Student187</t>
  </si>
  <si>
    <t>Student188</t>
  </si>
  <si>
    <t>Student189</t>
  </si>
  <si>
    <t>Student190</t>
  </si>
  <si>
    <t>F2011</t>
  </si>
  <si>
    <t>Student191</t>
  </si>
  <si>
    <t>Student192</t>
  </si>
  <si>
    <t>Student193</t>
  </si>
  <si>
    <t>Student194</t>
  </si>
  <si>
    <t>Student195</t>
  </si>
  <si>
    <t>Student196</t>
  </si>
  <si>
    <t>Student197</t>
  </si>
  <si>
    <t>Student198</t>
  </si>
  <si>
    <t>Student199</t>
  </si>
  <si>
    <t>Student200</t>
  </si>
  <si>
    <t>Student201</t>
  </si>
  <si>
    <t>Student202</t>
  </si>
  <si>
    <t>F2012</t>
  </si>
  <si>
    <t>Student203</t>
  </si>
  <si>
    <t>Student204</t>
  </si>
  <si>
    <t>Student205</t>
  </si>
  <si>
    <t>Student206</t>
  </si>
  <si>
    <t>Student207</t>
  </si>
  <si>
    <t>Student208</t>
  </si>
  <si>
    <t>Student209</t>
  </si>
  <si>
    <t>Student210</t>
  </si>
  <si>
    <t>Student211</t>
  </si>
  <si>
    <t>Student212</t>
  </si>
  <si>
    <t>Student213</t>
  </si>
  <si>
    <t>Student214</t>
  </si>
  <si>
    <t>Student215</t>
  </si>
  <si>
    <t>F2013</t>
  </si>
  <si>
    <t>Student216</t>
  </si>
  <si>
    <t>Student217</t>
  </si>
  <si>
    <t>Student218</t>
  </si>
  <si>
    <t>Student219</t>
  </si>
  <si>
    <t>Student220</t>
  </si>
  <si>
    <t>Student221</t>
  </si>
  <si>
    <t>Student222</t>
  </si>
  <si>
    <t>Student223</t>
  </si>
  <si>
    <t>Student224</t>
  </si>
  <si>
    <t>Student225</t>
  </si>
  <si>
    <t>Student226</t>
  </si>
  <si>
    <t>Student227</t>
  </si>
  <si>
    <t>S1997</t>
  </si>
  <si>
    <t>Student228</t>
  </si>
  <si>
    <t>Student229</t>
  </si>
  <si>
    <t>Student230</t>
  </si>
  <si>
    <t>Student231</t>
  </si>
  <si>
    <t>Student232</t>
  </si>
  <si>
    <t>Student233</t>
  </si>
  <si>
    <t>S1998</t>
  </si>
  <si>
    <t>Student234</t>
  </si>
  <si>
    <t>Student235</t>
  </si>
  <si>
    <t>Student236</t>
  </si>
  <si>
    <t>Student237</t>
  </si>
  <si>
    <t>Student238</t>
  </si>
  <si>
    <t>Student239</t>
  </si>
  <si>
    <t>Student240</t>
  </si>
  <si>
    <t>Student241</t>
  </si>
  <si>
    <t>S1999</t>
  </si>
  <si>
    <t>Student242</t>
  </si>
  <si>
    <t>Student243</t>
  </si>
  <si>
    <t>Student244</t>
  </si>
  <si>
    <t>Student245</t>
  </si>
  <si>
    <t>Student246</t>
  </si>
  <si>
    <t>Student247</t>
  </si>
  <si>
    <t>Student248</t>
  </si>
  <si>
    <t>Student249</t>
  </si>
  <si>
    <t>Student250</t>
  </si>
  <si>
    <t>Student251</t>
  </si>
  <si>
    <t>Student252</t>
  </si>
  <si>
    <t>Student253</t>
  </si>
  <si>
    <t>S2000</t>
  </si>
  <si>
    <t>Student254</t>
  </si>
  <si>
    <t>Student255</t>
  </si>
  <si>
    <t>Student256</t>
  </si>
  <si>
    <t>Student257</t>
  </si>
  <si>
    <t>Student258</t>
  </si>
  <si>
    <t>Student259</t>
  </si>
  <si>
    <t>Student260</t>
  </si>
  <si>
    <t>error</t>
  </si>
  <si>
    <t>Gender</t>
  </si>
  <si>
    <t>&lt;-- number of observations in each variable</t>
  </si>
  <si>
    <t>Count</t>
  </si>
  <si>
    <t>L.NumUnique</t>
  </si>
  <si>
    <t>L.NumUnique(Data)</t>
  </si>
  <si>
    <t>Function L.NumUnique(ArrayIn) As Variant</t>
  </si>
  <si>
    <t xml:space="preserve">     L.NumUnique = NoDupes.Count</t>
  </si>
  <si>
    <t>unk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</si>
</sst>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6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16">
    <xf numFmtId="0" fontId="0" fillId="0" borderId="0" xfId="0"/>
    <xf numFmtId="0" fontId="1" fillId="0" borderId="0" xfId="1"/>
    <xf numFmtId="0" fontId="2" fillId="0" borderId="0" xfId="1" applyFont="1"/>
    <xf numFmtId="0" fontId="3" fillId="0" borderId="0" xfId="2"/>
    <xf numFmtId="0" fontId="1" fillId="0" borderId="0" xfId="2" applyFont="1"/>
    <xf numFmtId="0" fontId="3" fillId="0" borderId="0" xfId="2" applyAlignment="1">
      <alignment horizontal="center"/>
    </xf>
    <xf numFmtId="11" fontId="3" fillId="0" borderId="0" xfId="2" applyNumberFormat="1" applyAlignment="1">
      <alignment horizontal="center"/>
    </xf>
    <xf numFmtId="19" fontId="0" fillId="0" borderId="0" xfId="0" applyNumberFormat="1"/>
    <xf numFmtId="14" fontId="0" fillId="0" borderId="0" xfId="0" applyNumberFormat="1"/>
    <xf numFmtId="0" fontId="0" fillId="0" borderId="0" xfId="0" applyAlignment="1">
      <alignment horizontal="center"/>
    </xf>
    <xf numFmtId="0" fontId="4" fillId="0" borderId="2" xfId="0" applyFont="1" applyBorder="1"/>
    <xf numFmtId="0" fontId="4" fillId="0" borderId="2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164" fontId="0" fillId="0" borderId="0" xfId="0" applyNumberFormat="1" applyAlignment="1">
      <alignment horizontal="center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3">
    <cellStyle name="Normal" xfId="0" builtinId="0"/>
    <cellStyle name="Normal 2" xfId="1" xr:uid="{8E1C3BB9-F21D-4136-8EEE-E93E9E57E32C}"/>
    <cellStyle name="Normal 3" xfId="2" xr:uid="{03ACCBA7-24D5-4AEB-877C-B063BD32FF7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2</xdr:row>
      <xdr:rowOff>0</xdr:rowOff>
    </xdr:from>
    <xdr:to>
      <xdr:col>12</xdr:col>
      <xdr:colOff>180975</xdr:colOff>
      <xdr:row>3</xdr:row>
      <xdr:rowOff>57150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1020DF2-BE6D-4BBC-9072-F7C58D9FA5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76700" y="400050"/>
          <a:ext cx="4238625" cy="257175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13</xdr:col>
      <xdr:colOff>617537</xdr:colOff>
      <xdr:row>28</xdr:row>
      <xdr:rowOff>101600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38731E9-804B-4720-B189-8695C05C28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076700" y="800100"/>
          <a:ext cx="5351462" cy="4902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700" row="7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7CC65104-D0EA-473F-AB00-D5AE5136B803}">
  <we:reference id="wa200003696" version="1.3.0.0" store="en-US" storeType="OMEX"/>
  <we:alternateReferences>
    <we:reference id="WA200003696" version="1.3.0.0" store="" storeType="OMEX"/>
  </we:alternateReferences>
  <we:properties/>
  <we:bindings/>
  <we:snapshot xmlns:r="http://schemas.openxmlformats.org/officeDocument/2006/relationships"/>
  <we:extLst>
    <a:ext xmlns:a="http://schemas.openxmlformats.org/drawingml/2006/main" uri="{7C84B067-C214-45C3-A712-C9D94CD141B2}">
      <we:customFunctionIdList>
        <we:customFunctionIds>_xldudf_LABS_GENERATIVEAI</we:customFunctionIds>
      </we:customFunctionIdList>
    </a:ext>
  </we:extLst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95C81E-FF54-4779-B785-7DC52A4028C1}">
  <sheetPr codeName="Sheet1"/>
  <dimension ref="A1:O261"/>
  <sheetViews>
    <sheetView tabSelected="1" zoomScaleNormal="100" workbookViewId="0">
      <selection activeCell="H11" sqref="H11"/>
    </sheetView>
  </sheetViews>
  <sheetFormatPr defaultColWidth="8.86328125" defaultRowHeight="14.25" x14ac:dyDescent="0.45"/>
  <cols>
    <col min="1" max="1" width="13" customWidth="1"/>
    <col min="2" max="2" width="10" style="9" customWidth="1"/>
    <col min="3" max="3" width="11.86328125" style="9" customWidth="1"/>
    <col min="5" max="5" width="12.73046875" customWidth="1"/>
    <col min="9" max="9" width="9.86328125" bestFit="1" customWidth="1"/>
    <col min="11" max="11" width="9.265625" bestFit="1" customWidth="1"/>
    <col min="13" max="13" width="9.86328125" bestFit="1" customWidth="1"/>
  </cols>
  <sheetData>
    <row r="1" spans="1:15" ht="15.75" x14ac:dyDescent="0.5">
      <c r="A1" s="10" t="s">
        <v>687</v>
      </c>
      <c r="B1" s="11" t="s">
        <v>688</v>
      </c>
      <c r="C1" s="11" t="s">
        <v>689</v>
      </c>
      <c r="D1" s="11" t="s">
        <v>690</v>
      </c>
      <c r="E1" s="11" t="s">
        <v>691</v>
      </c>
      <c r="F1" s="12" t="s">
        <v>973</v>
      </c>
      <c r="I1" s="15" t="s">
        <v>687</v>
      </c>
      <c r="J1" s="15" t="s">
        <v>688</v>
      </c>
      <c r="K1" s="15" t="s">
        <v>689</v>
      </c>
      <c r="L1" s="15" t="s">
        <v>690</v>
      </c>
      <c r="M1" s="15" t="s">
        <v>691</v>
      </c>
      <c r="N1" s="15" t="s">
        <v>973</v>
      </c>
    </row>
    <row r="2" spans="1:15" x14ac:dyDescent="0.45">
      <c r="A2" t="s">
        <v>692</v>
      </c>
      <c r="B2" s="9" t="s">
        <v>693</v>
      </c>
      <c r="C2" s="9" t="s">
        <v>694</v>
      </c>
      <c r="D2" s="13">
        <v>22.98</v>
      </c>
      <c r="E2" s="13">
        <v>22.946000000000002</v>
      </c>
      <c r="F2" s="13">
        <f>E2-D2</f>
        <v>-3.399999999999892E-2</v>
      </c>
      <c r="I2" s="9">
        <f>COUNTA(A2:A261)</f>
        <v>260</v>
      </c>
      <c r="J2" s="9">
        <f>COUNTA(B2:B261)</f>
        <v>260</v>
      </c>
      <c r="K2" s="9">
        <f>COUNTA(C2:C261)</f>
        <v>260</v>
      </c>
      <c r="L2" s="9">
        <f>COUNT(D2:D261)</f>
        <v>260</v>
      </c>
      <c r="M2" s="9">
        <f>COUNT(E2:E261)</f>
        <v>260</v>
      </c>
      <c r="N2" s="9">
        <f>COUNT(F2:F261)</f>
        <v>260</v>
      </c>
      <c r="O2" t="s">
        <v>975</v>
      </c>
    </row>
    <row r="3" spans="1:15" x14ac:dyDescent="0.45">
      <c r="A3" t="s">
        <v>695</v>
      </c>
      <c r="B3" s="9" t="s">
        <v>693</v>
      </c>
      <c r="C3" s="9" t="s">
        <v>694</v>
      </c>
      <c r="D3" s="13">
        <v>29.91</v>
      </c>
      <c r="E3" s="13">
        <v>29.113</v>
      </c>
      <c r="F3" s="13">
        <f t="shared" ref="F3:F66" si="0">E3-D3</f>
        <v>-0.7970000000000006</v>
      </c>
      <c r="I3" s="9"/>
      <c r="J3" s="9"/>
      <c r="K3" s="9"/>
      <c r="L3" s="9"/>
      <c r="M3" s="9"/>
      <c r="N3" s="9"/>
    </row>
    <row r="4" spans="1:15" x14ac:dyDescent="0.45">
      <c r="A4" t="s">
        <v>696</v>
      </c>
      <c r="B4" s="9" t="s">
        <v>693</v>
      </c>
      <c r="C4" s="9" t="s">
        <v>694</v>
      </c>
      <c r="D4" s="13">
        <v>28.47</v>
      </c>
      <c r="E4" s="13">
        <v>27.209</v>
      </c>
      <c r="F4" s="13">
        <f t="shared" si="0"/>
        <v>-1.2609999999999992</v>
      </c>
    </row>
    <row r="5" spans="1:15" x14ac:dyDescent="0.45">
      <c r="A5" t="s">
        <v>697</v>
      </c>
      <c r="B5" s="9" t="s">
        <v>698</v>
      </c>
      <c r="C5" s="9" t="s">
        <v>694</v>
      </c>
      <c r="D5" s="13">
        <v>21.4</v>
      </c>
      <c r="E5" s="13">
        <v>20.748999999999999</v>
      </c>
      <c r="F5" s="13">
        <f t="shared" si="0"/>
        <v>-0.6509999999999998</v>
      </c>
      <c r="J5" s="9"/>
      <c r="K5" s="9"/>
    </row>
    <row r="6" spans="1:15" x14ac:dyDescent="0.45">
      <c r="A6" t="s">
        <v>699</v>
      </c>
      <c r="B6" s="9" t="s">
        <v>698</v>
      </c>
      <c r="C6" s="9" t="s">
        <v>694</v>
      </c>
      <c r="D6" s="13">
        <v>25.11</v>
      </c>
      <c r="E6" s="13">
        <v>24.367999999999999</v>
      </c>
      <c r="F6" s="13">
        <f t="shared" si="0"/>
        <v>-0.74200000000000088</v>
      </c>
      <c r="I6" s="14" t="s">
        <v>974</v>
      </c>
      <c r="J6" s="14" t="s">
        <v>976</v>
      </c>
      <c r="K6" s="9"/>
    </row>
    <row r="7" spans="1:15" x14ac:dyDescent="0.45">
      <c r="A7" t="s">
        <v>700</v>
      </c>
      <c r="B7" s="9" t="s">
        <v>698</v>
      </c>
      <c r="C7" s="9" t="s">
        <v>694</v>
      </c>
      <c r="D7" s="13">
        <v>23.76</v>
      </c>
      <c r="E7" s="13">
        <v>23.329000000000001</v>
      </c>
      <c r="F7" s="13">
        <f t="shared" si="0"/>
        <v>-0.43100000000000094</v>
      </c>
      <c r="I7" s="9" t="s">
        <v>698</v>
      </c>
      <c r="J7" s="9">
        <f>COUNTIF($B$2:$B$261,I7)</f>
        <v>135</v>
      </c>
      <c r="K7" s="9"/>
    </row>
    <row r="8" spans="1:15" x14ac:dyDescent="0.45">
      <c r="A8" t="s">
        <v>701</v>
      </c>
      <c r="B8" s="9" t="s">
        <v>698</v>
      </c>
      <c r="C8" s="9" t="s">
        <v>694</v>
      </c>
      <c r="D8" s="13">
        <v>18.82</v>
      </c>
      <c r="E8" s="13">
        <v>18.507999999999999</v>
      </c>
      <c r="F8" s="13">
        <f t="shared" si="0"/>
        <v>-0.31200000000000117</v>
      </c>
      <c r="I8" s="9" t="s">
        <v>693</v>
      </c>
      <c r="J8" s="9">
        <f>COUNTIF($B$2:$B$261,I8)</f>
        <v>124</v>
      </c>
      <c r="K8" s="9"/>
    </row>
    <row r="9" spans="1:15" x14ac:dyDescent="0.45">
      <c r="A9" t="s">
        <v>702</v>
      </c>
      <c r="B9" s="9" t="s">
        <v>698</v>
      </c>
      <c r="C9" s="9" t="s">
        <v>694</v>
      </c>
      <c r="D9" s="13">
        <v>22.23</v>
      </c>
      <c r="E9" s="13">
        <v>21.861000000000001</v>
      </c>
      <c r="F9" s="13">
        <f t="shared" si="0"/>
        <v>-0.36899999999999977</v>
      </c>
      <c r="J9" s="9"/>
      <c r="K9" s="9"/>
    </row>
    <row r="10" spans="1:15" x14ac:dyDescent="0.45">
      <c r="A10" t="s">
        <v>703</v>
      </c>
      <c r="B10" s="9" t="s">
        <v>698</v>
      </c>
      <c r="C10" s="9" t="s">
        <v>694</v>
      </c>
      <c r="D10" s="13">
        <v>21.52</v>
      </c>
      <c r="E10" s="13">
        <v>21.581</v>
      </c>
      <c r="F10" s="13">
        <f t="shared" si="0"/>
        <v>6.0999999999999943E-2</v>
      </c>
      <c r="J10" s="9"/>
      <c r="K10" s="9"/>
    </row>
    <row r="11" spans="1:15" x14ac:dyDescent="0.45">
      <c r="A11" t="s">
        <v>704</v>
      </c>
      <c r="B11" s="9" t="s">
        <v>698</v>
      </c>
      <c r="C11" s="9" t="s">
        <v>694</v>
      </c>
      <c r="D11" s="13">
        <v>30.85</v>
      </c>
      <c r="E11" s="13">
        <v>30.835000000000001</v>
      </c>
      <c r="F11" s="13">
        <f t="shared" si="0"/>
        <v>-1.5000000000000568E-2</v>
      </c>
      <c r="J11" s="9"/>
      <c r="K11" s="9"/>
    </row>
    <row r="12" spans="1:15" x14ac:dyDescent="0.45">
      <c r="A12" t="s">
        <v>705</v>
      </c>
      <c r="B12" s="9" t="s">
        <v>698</v>
      </c>
      <c r="C12" s="9" t="s">
        <v>706</v>
      </c>
      <c r="D12" s="13">
        <v>27.26</v>
      </c>
      <c r="E12" s="13">
        <v>26.007999999999999</v>
      </c>
      <c r="F12" s="13">
        <f t="shared" si="0"/>
        <v>-1.2520000000000024</v>
      </c>
      <c r="J12" s="9"/>
      <c r="K12" s="9"/>
    </row>
    <row r="13" spans="1:15" x14ac:dyDescent="0.45">
      <c r="A13" t="s">
        <v>707</v>
      </c>
      <c r="B13" s="9" t="s">
        <v>698</v>
      </c>
      <c r="C13" s="9" t="s">
        <v>706</v>
      </c>
      <c r="D13" s="13">
        <v>19.82</v>
      </c>
      <c r="E13" s="13">
        <v>19.077999999999999</v>
      </c>
      <c r="F13" s="13">
        <f t="shared" si="0"/>
        <v>-0.74200000000000088</v>
      </c>
      <c r="J13" s="9"/>
      <c r="K13" s="9"/>
    </row>
    <row r="14" spans="1:15" x14ac:dyDescent="0.45">
      <c r="A14" t="s">
        <v>708</v>
      </c>
      <c r="B14" s="9" t="s">
        <v>693</v>
      </c>
      <c r="C14" s="9" t="s">
        <v>706</v>
      </c>
      <c r="D14" s="13">
        <v>21.13</v>
      </c>
      <c r="E14" s="13">
        <v>20.515000000000001</v>
      </c>
      <c r="F14" s="13">
        <f t="shared" si="0"/>
        <v>-0.61499999999999844</v>
      </c>
      <c r="J14" s="9"/>
      <c r="K14" s="9"/>
    </row>
    <row r="15" spans="1:15" x14ac:dyDescent="0.45">
      <c r="A15" t="s">
        <v>709</v>
      </c>
      <c r="B15" s="9" t="s">
        <v>693</v>
      </c>
      <c r="C15" s="9" t="s">
        <v>706</v>
      </c>
      <c r="D15" s="13">
        <v>22.23</v>
      </c>
      <c r="E15" s="13">
        <v>20.853999999999999</v>
      </c>
      <c r="F15" s="13">
        <f t="shared" si="0"/>
        <v>-1.3760000000000012</v>
      </c>
      <c r="J15" s="9"/>
      <c r="K15" s="9"/>
    </row>
    <row r="16" spans="1:15" x14ac:dyDescent="0.45">
      <c r="A16" t="s">
        <v>710</v>
      </c>
      <c r="B16" s="9" t="s">
        <v>698</v>
      </c>
      <c r="C16" s="9" t="s">
        <v>706</v>
      </c>
      <c r="D16" s="13">
        <v>28.47</v>
      </c>
      <c r="E16" s="13">
        <v>27.643000000000001</v>
      </c>
      <c r="F16" s="13">
        <f t="shared" si="0"/>
        <v>-0.82699999999999818</v>
      </c>
      <c r="J16" s="9"/>
      <c r="K16" s="9"/>
    </row>
    <row r="17" spans="1:11" x14ac:dyDescent="0.45">
      <c r="A17" t="s">
        <v>711</v>
      </c>
      <c r="B17" s="9" t="s">
        <v>698</v>
      </c>
      <c r="C17" s="9" t="s">
        <v>706</v>
      </c>
      <c r="D17" s="13">
        <v>25.11</v>
      </c>
      <c r="E17" s="13">
        <v>23.93</v>
      </c>
      <c r="F17" s="13">
        <f t="shared" si="0"/>
        <v>-1.1799999999999997</v>
      </c>
      <c r="J17" s="9"/>
      <c r="K17" s="9"/>
    </row>
    <row r="18" spans="1:11" x14ac:dyDescent="0.45">
      <c r="A18" t="s">
        <v>712</v>
      </c>
      <c r="B18" s="9" t="s">
        <v>693</v>
      </c>
      <c r="C18" s="9" t="s">
        <v>706</v>
      </c>
      <c r="D18" s="13">
        <v>22.98</v>
      </c>
      <c r="E18" s="13">
        <v>23.016999999999999</v>
      </c>
      <c r="F18" s="13">
        <f t="shared" si="0"/>
        <v>3.6999999999999034E-2</v>
      </c>
      <c r="J18" s="9"/>
    </row>
    <row r="19" spans="1:11" x14ac:dyDescent="0.45">
      <c r="A19" t="s">
        <v>713</v>
      </c>
      <c r="B19" s="9" t="s">
        <v>693</v>
      </c>
      <c r="C19" s="9" t="s">
        <v>706</v>
      </c>
      <c r="D19" s="13">
        <v>18.45</v>
      </c>
      <c r="E19" s="13">
        <v>17.239999999999998</v>
      </c>
      <c r="F19" s="13">
        <f t="shared" si="0"/>
        <v>-1.2100000000000009</v>
      </c>
      <c r="J19" s="9"/>
    </row>
    <row r="20" spans="1:11" x14ac:dyDescent="0.45">
      <c r="A20" t="s">
        <v>714</v>
      </c>
      <c r="B20" s="9" t="s">
        <v>693</v>
      </c>
      <c r="C20" s="9" t="s">
        <v>706</v>
      </c>
      <c r="D20" s="13">
        <v>21.52</v>
      </c>
      <c r="E20" s="13">
        <v>21.077999999999999</v>
      </c>
      <c r="F20" s="13">
        <f t="shared" si="0"/>
        <v>-0.44200000000000017</v>
      </c>
      <c r="J20" s="9"/>
    </row>
    <row r="21" spans="1:11" x14ac:dyDescent="0.45">
      <c r="A21" t="s">
        <v>715</v>
      </c>
      <c r="B21" s="9" t="s">
        <v>698</v>
      </c>
      <c r="C21" s="9" t="s">
        <v>706</v>
      </c>
      <c r="D21" s="13">
        <v>21.4</v>
      </c>
      <c r="E21" s="13">
        <v>20.835000000000001</v>
      </c>
      <c r="F21" s="13">
        <f t="shared" si="0"/>
        <v>-0.56499999999999773</v>
      </c>
      <c r="J21" s="9"/>
    </row>
    <row r="22" spans="1:11" x14ac:dyDescent="0.45">
      <c r="A22" t="s">
        <v>716</v>
      </c>
      <c r="B22" s="9" t="s">
        <v>698</v>
      </c>
      <c r="C22" s="9" t="s">
        <v>706</v>
      </c>
      <c r="D22" s="13">
        <v>23.76</v>
      </c>
      <c r="E22" s="13">
        <v>23.315000000000001</v>
      </c>
      <c r="F22" s="13">
        <f t="shared" si="0"/>
        <v>-0.44500000000000028</v>
      </c>
      <c r="J22" s="9"/>
    </row>
    <row r="23" spans="1:11" x14ac:dyDescent="0.45">
      <c r="A23" t="s">
        <v>717</v>
      </c>
      <c r="B23" s="9" t="s">
        <v>693</v>
      </c>
      <c r="C23" s="9" t="s">
        <v>718</v>
      </c>
      <c r="D23" s="13">
        <v>18.45</v>
      </c>
      <c r="E23" s="13">
        <v>18.164999999999999</v>
      </c>
      <c r="F23" s="13">
        <f t="shared" si="0"/>
        <v>-0.28500000000000014</v>
      </c>
      <c r="J23" s="9"/>
    </row>
    <row r="24" spans="1:11" x14ac:dyDescent="0.45">
      <c r="A24" t="s">
        <v>719</v>
      </c>
      <c r="B24" s="9" t="s">
        <v>693</v>
      </c>
      <c r="C24" s="9" t="s">
        <v>718</v>
      </c>
      <c r="D24" s="13">
        <v>18.82</v>
      </c>
      <c r="E24" s="13">
        <v>18.507000000000001</v>
      </c>
      <c r="F24" s="13">
        <f t="shared" si="0"/>
        <v>-0.31299999999999883</v>
      </c>
      <c r="J24" s="9"/>
    </row>
    <row r="25" spans="1:11" x14ac:dyDescent="0.45">
      <c r="A25" t="s">
        <v>720</v>
      </c>
      <c r="B25" s="9" t="s">
        <v>698</v>
      </c>
      <c r="C25" s="9" t="s">
        <v>718</v>
      </c>
      <c r="D25" s="13">
        <v>30.85</v>
      </c>
      <c r="E25" s="13">
        <v>30.457000000000001</v>
      </c>
      <c r="F25" s="13">
        <f t="shared" si="0"/>
        <v>-0.39300000000000068</v>
      </c>
      <c r="J25" s="9"/>
    </row>
    <row r="26" spans="1:11" x14ac:dyDescent="0.45">
      <c r="A26" t="s">
        <v>721</v>
      </c>
      <c r="B26" s="9" t="s">
        <v>693</v>
      </c>
      <c r="C26" s="9" t="s">
        <v>718</v>
      </c>
      <c r="D26" s="13">
        <v>21.4</v>
      </c>
      <c r="E26" s="13">
        <v>20.864999999999998</v>
      </c>
      <c r="F26" s="13">
        <f t="shared" si="0"/>
        <v>-0.53500000000000014</v>
      </c>
      <c r="J26" s="9"/>
    </row>
    <row r="27" spans="1:11" x14ac:dyDescent="0.45">
      <c r="A27" t="s">
        <v>722</v>
      </c>
      <c r="B27" s="9" t="s">
        <v>698</v>
      </c>
      <c r="C27" s="9" t="s">
        <v>718</v>
      </c>
      <c r="D27" s="13">
        <v>28.47</v>
      </c>
      <c r="E27" s="13">
        <v>27.651</v>
      </c>
      <c r="F27" s="13">
        <f t="shared" si="0"/>
        <v>-0.81899999999999906</v>
      </c>
      <c r="J27" s="9"/>
    </row>
    <row r="28" spans="1:11" x14ac:dyDescent="0.45">
      <c r="A28" t="s">
        <v>723</v>
      </c>
      <c r="B28" s="9" t="s">
        <v>693</v>
      </c>
      <c r="C28" s="9" t="s">
        <v>718</v>
      </c>
      <c r="D28" s="13">
        <v>29.19</v>
      </c>
      <c r="E28" s="13">
        <v>28.757999999999999</v>
      </c>
      <c r="F28" s="13">
        <f t="shared" si="0"/>
        <v>-0.43200000000000216</v>
      </c>
      <c r="J28" s="9"/>
    </row>
    <row r="29" spans="1:11" x14ac:dyDescent="0.45">
      <c r="A29" t="s">
        <v>724</v>
      </c>
      <c r="B29" s="9" t="s">
        <v>698</v>
      </c>
      <c r="C29" s="9" t="s">
        <v>718</v>
      </c>
      <c r="D29" s="13">
        <v>29.91</v>
      </c>
      <c r="E29" s="13">
        <v>28.137</v>
      </c>
      <c r="F29" s="13">
        <f t="shared" si="0"/>
        <v>-1.7729999999999997</v>
      </c>
      <c r="J29" s="9"/>
    </row>
    <row r="30" spans="1:11" x14ac:dyDescent="0.45">
      <c r="A30" t="s">
        <v>725</v>
      </c>
      <c r="B30" s="9" t="s">
        <v>698</v>
      </c>
      <c r="C30" s="9" t="s">
        <v>718</v>
      </c>
      <c r="D30" s="13">
        <v>27.26</v>
      </c>
      <c r="E30" s="13">
        <v>25.888999999999999</v>
      </c>
      <c r="F30" s="13">
        <f t="shared" si="0"/>
        <v>-1.3710000000000022</v>
      </c>
      <c r="J30" s="9"/>
    </row>
    <row r="31" spans="1:11" x14ac:dyDescent="0.45">
      <c r="A31" t="s">
        <v>726</v>
      </c>
      <c r="B31" s="9" t="s">
        <v>693</v>
      </c>
      <c r="C31" s="9" t="s">
        <v>718</v>
      </c>
      <c r="D31" s="13">
        <v>17.53</v>
      </c>
      <c r="E31" s="13">
        <v>17.088999999999999</v>
      </c>
      <c r="F31" s="13">
        <f t="shared" si="0"/>
        <v>-0.4410000000000025</v>
      </c>
      <c r="J31" s="9"/>
    </row>
    <row r="32" spans="1:11" x14ac:dyDescent="0.45">
      <c r="A32" t="s">
        <v>727</v>
      </c>
      <c r="B32" s="9" t="s">
        <v>693</v>
      </c>
      <c r="C32" s="9" t="s">
        <v>718</v>
      </c>
      <c r="D32" s="13">
        <v>21.13</v>
      </c>
      <c r="E32" s="13">
        <v>21.05</v>
      </c>
      <c r="F32" s="13">
        <f t="shared" si="0"/>
        <v>-7.9999999999998295E-2</v>
      </c>
    </row>
    <row r="33" spans="1:6" x14ac:dyDescent="0.45">
      <c r="A33" t="s">
        <v>728</v>
      </c>
      <c r="B33" s="9" t="s">
        <v>698</v>
      </c>
      <c r="C33" s="9" t="s">
        <v>718</v>
      </c>
      <c r="D33" s="13">
        <v>22.98</v>
      </c>
      <c r="E33" s="13">
        <v>22.835999999999999</v>
      </c>
      <c r="F33" s="13">
        <f t="shared" si="0"/>
        <v>-0.1440000000000019</v>
      </c>
    </row>
    <row r="34" spans="1:6" x14ac:dyDescent="0.45">
      <c r="A34" t="s">
        <v>729</v>
      </c>
      <c r="B34" s="9" t="s">
        <v>693</v>
      </c>
      <c r="C34" s="9" t="s">
        <v>718</v>
      </c>
      <c r="D34" s="13">
        <v>25.11</v>
      </c>
      <c r="E34" s="13">
        <v>24.337</v>
      </c>
      <c r="F34" s="13">
        <f t="shared" si="0"/>
        <v>-0.77299999999999969</v>
      </c>
    </row>
    <row r="35" spans="1:6" x14ac:dyDescent="0.45">
      <c r="A35" t="s">
        <v>730</v>
      </c>
      <c r="B35" s="9" t="s">
        <v>693</v>
      </c>
      <c r="C35" s="9" t="s">
        <v>731</v>
      </c>
      <c r="D35" s="13">
        <v>28.47</v>
      </c>
      <c r="E35" s="13">
        <v>27.048999999999999</v>
      </c>
      <c r="F35" s="13">
        <f t="shared" si="0"/>
        <v>-1.4209999999999994</v>
      </c>
    </row>
    <row r="36" spans="1:6" x14ac:dyDescent="0.45">
      <c r="A36" t="s">
        <v>732</v>
      </c>
      <c r="B36" s="9" t="s">
        <v>693</v>
      </c>
      <c r="C36" s="9" t="s">
        <v>731</v>
      </c>
      <c r="D36" s="13">
        <v>18.82</v>
      </c>
      <c r="E36" s="13">
        <v>17.785</v>
      </c>
      <c r="F36" s="13">
        <f t="shared" si="0"/>
        <v>-1.0350000000000001</v>
      </c>
    </row>
    <row r="37" spans="1:6" x14ac:dyDescent="0.45">
      <c r="A37" t="s">
        <v>733</v>
      </c>
      <c r="B37" s="9" t="s">
        <v>698</v>
      </c>
      <c r="C37" s="9" t="s">
        <v>731</v>
      </c>
      <c r="D37" s="13">
        <v>29.19</v>
      </c>
      <c r="E37" s="13">
        <v>28.975000000000001</v>
      </c>
      <c r="F37" s="13">
        <f t="shared" si="0"/>
        <v>-0.21499999999999986</v>
      </c>
    </row>
    <row r="38" spans="1:6" x14ac:dyDescent="0.45">
      <c r="A38" t="s">
        <v>734</v>
      </c>
      <c r="B38" s="9" t="s">
        <v>693</v>
      </c>
      <c r="C38" s="9" t="s">
        <v>731</v>
      </c>
      <c r="D38" s="13">
        <v>29.91</v>
      </c>
      <c r="E38" s="13">
        <v>28.847999999999999</v>
      </c>
      <c r="F38" s="13">
        <f t="shared" si="0"/>
        <v>-1.0620000000000012</v>
      </c>
    </row>
    <row r="39" spans="1:6" x14ac:dyDescent="0.45">
      <c r="A39" t="s">
        <v>735</v>
      </c>
      <c r="B39" s="9" t="s">
        <v>693</v>
      </c>
      <c r="C39" s="9" t="s">
        <v>731</v>
      </c>
      <c r="D39" s="13">
        <v>17.53</v>
      </c>
      <c r="E39" s="13">
        <v>18.007000000000001</v>
      </c>
      <c r="F39" s="13">
        <f t="shared" si="0"/>
        <v>0.47700000000000031</v>
      </c>
    </row>
    <row r="40" spans="1:6" x14ac:dyDescent="0.45">
      <c r="A40" t="s">
        <v>736</v>
      </c>
      <c r="B40" s="9" t="s">
        <v>693</v>
      </c>
      <c r="C40" s="9" t="s">
        <v>731</v>
      </c>
      <c r="D40" s="13">
        <v>22.23</v>
      </c>
      <c r="E40" s="13">
        <v>20.872</v>
      </c>
      <c r="F40" s="13">
        <f t="shared" si="0"/>
        <v>-1.3580000000000005</v>
      </c>
    </row>
    <row r="41" spans="1:6" x14ac:dyDescent="0.45">
      <c r="A41" t="s">
        <v>737</v>
      </c>
      <c r="B41" s="9" t="s">
        <v>698</v>
      </c>
      <c r="C41" s="9" t="s">
        <v>731</v>
      </c>
      <c r="D41" s="13">
        <v>30.85</v>
      </c>
      <c r="E41" s="13">
        <v>30.773</v>
      </c>
      <c r="F41" s="13">
        <f t="shared" si="0"/>
        <v>-7.7000000000001734E-2</v>
      </c>
    </row>
    <row r="42" spans="1:6" x14ac:dyDescent="0.45">
      <c r="A42" t="s">
        <v>738</v>
      </c>
      <c r="B42" s="9" t="s">
        <v>693</v>
      </c>
      <c r="C42" s="9" t="s">
        <v>731</v>
      </c>
      <c r="D42" s="13">
        <v>23.76</v>
      </c>
      <c r="E42" s="13">
        <v>23.155999999999999</v>
      </c>
      <c r="F42" s="13">
        <f t="shared" si="0"/>
        <v>-0.60400000000000276</v>
      </c>
    </row>
    <row r="43" spans="1:6" x14ac:dyDescent="0.45">
      <c r="A43" t="s">
        <v>739</v>
      </c>
      <c r="B43" s="9" t="s">
        <v>698</v>
      </c>
      <c r="C43" s="9" t="s">
        <v>731</v>
      </c>
      <c r="D43" s="13">
        <v>18.45</v>
      </c>
      <c r="E43" s="13">
        <v>17.934999999999999</v>
      </c>
      <c r="F43" s="13">
        <f t="shared" si="0"/>
        <v>-0.51500000000000057</v>
      </c>
    </row>
    <row r="44" spans="1:6" x14ac:dyDescent="0.45">
      <c r="A44" t="s">
        <v>740</v>
      </c>
      <c r="B44" s="9" t="s">
        <v>698</v>
      </c>
      <c r="C44" s="9" t="s">
        <v>731</v>
      </c>
      <c r="D44" s="13">
        <v>27.26</v>
      </c>
      <c r="E44" s="13">
        <v>26.433</v>
      </c>
      <c r="F44" s="13">
        <f t="shared" si="0"/>
        <v>-0.82700000000000173</v>
      </c>
    </row>
    <row r="45" spans="1:6" x14ac:dyDescent="0.45">
      <c r="A45" t="s">
        <v>741</v>
      </c>
      <c r="B45" s="9" t="s">
        <v>693</v>
      </c>
      <c r="C45" s="9" t="s">
        <v>731</v>
      </c>
      <c r="D45" s="13">
        <v>21.52</v>
      </c>
      <c r="E45" s="13">
        <v>21.164000000000001</v>
      </c>
      <c r="F45" s="13">
        <f t="shared" si="0"/>
        <v>-0.3559999999999981</v>
      </c>
    </row>
    <row r="46" spans="1:6" x14ac:dyDescent="0.45">
      <c r="A46" t="s">
        <v>742</v>
      </c>
      <c r="B46" s="9" t="s">
        <v>693</v>
      </c>
      <c r="C46" s="9" t="s">
        <v>731</v>
      </c>
      <c r="D46" s="13">
        <v>21.13</v>
      </c>
      <c r="E46" s="13">
        <v>20.629000000000001</v>
      </c>
      <c r="F46" s="13">
        <f t="shared" si="0"/>
        <v>-0.50099999999999767</v>
      </c>
    </row>
    <row r="47" spans="1:6" x14ac:dyDescent="0.45">
      <c r="A47" t="s">
        <v>743</v>
      </c>
      <c r="B47" s="9" t="s">
        <v>698</v>
      </c>
      <c r="C47" s="9" t="s">
        <v>731</v>
      </c>
      <c r="D47" s="13">
        <v>22.98</v>
      </c>
      <c r="E47" s="13">
        <v>22.268999999999998</v>
      </c>
      <c r="F47" s="13">
        <f t="shared" si="0"/>
        <v>-0.71100000000000207</v>
      </c>
    </row>
    <row r="48" spans="1:6" x14ac:dyDescent="0.45">
      <c r="A48" t="s">
        <v>744</v>
      </c>
      <c r="B48" s="9" t="s">
        <v>698</v>
      </c>
      <c r="C48" s="9" t="s">
        <v>745</v>
      </c>
      <c r="D48" s="13">
        <v>21.52</v>
      </c>
      <c r="E48" s="13">
        <v>21.74</v>
      </c>
      <c r="F48" s="13">
        <f t="shared" si="0"/>
        <v>0.21999999999999886</v>
      </c>
    </row>
    <row r="49" spans="1:6" x14ac:dyDescent="0.45">
      <c r="A49" t="s">
        <v>746</v>
      </c>
      <c r="B49" s="9" t="s">
        <v>693</v>
      </c>
      <c r="C49" s="9" t="s">
        <v>745</v>
      </c>
      <c r="D49" s="13">
        <v>23.76</v>
      </c>
      <c r="E49" s="13">
        <v>24.204999999999998</v>
      </c>
      <c r="F49" s="13">
        <f t="shared" si="0"/>
        <v>0.44499999999999673</v>
      </c>
    </row>
    <row r="50" spans="1:6" x14ac:dyDescent="0.45">
      <c r="A50" t="s">
        <v>747</v>
      </c>
      <c r="B50" s="9" t="s">
        <v>693</v>
      </c>
      <c r="C50" s="9" t="s">
        <v>745</v>
      </c>
      <c r="D50" s="13">
        <v>21.13</v>
      </c>
      <c r="E50" s="13">
        <v>20.878</v>
      </c>
      <c r="F50" s="13">
        <f t="shared" si="0"/>
        <v>-0.25199999999999889</v>
      </c>
    </row>
    <row r="51" spans="1:6" x14ac:dyDescent="0.45">
      <c r="A51" t="s">
        <v>748</v>
      </c>
      <c r="B51" s="9" t="s">
        <v>693</v>
      </c>
      <c r="C51" s="9" t="s">
        <v>745</v>
      </c>
      <c r="D51" s="13">
        <v>29.19</v>
      </c>
      <c r="E51" s="13">
        <v>28.831</v>
      </c>
      <c r="F51" s="13">
        <f t="shared" si="0"/>
        <v>-0.35900000000000176</v>
      </c>
    </row>
    <row r="52" spans="1:6" x14ac:dyDescent="0.45">
      <c r="A52" t="s">
        <v>749</v>
      </c>
      <c r="B52" s="9" t="s">
        <v>693</v>
      </c>
      <c r="C52" s="9" t="s">
        <v>745</v>
      </c>
      <c r="D52" s="13">
        <v>25.11</v>
      </c>
      <c r="E52" s="13">
        <v>25.613</v>
      </c>
      <c r="F52" s="13">
        <f t="shared" si="0"/>
        <v>0.50300000000000011</v>
      </c>
    </row>
    <row r="53" spans="1:6" x14ac:dyDescent="0.45">
      <c r="A53" t="s">
        <v>750</v>
      </c>
      <c r="B53" s="9" t="s">
        <v>698</v>
      </c>
      <c r="C53" s="9" t="s">
        <v>745</v>
      </c>
      <c r="D53" s="13">
        <v>18.45</v>
      </c>
      <c r="E53" s="13">
        <v>18.239000000000001</v>
      </c>
      <c r="F53" s="13">
        <f t="shared" si="0"/>
        <v>-0.21099999999999852</v>
      </c>
    </row>
    <row r="54" spans="1:6" x14ac:dyDescent="0.45">
      <c r="A54" t="s">
        <v>751</v>
      </c>
      <c r="B54" s="9" t="s">
        <v>693</v>
      </c>
      <c r="C54" s="9" t="s">
        <v>745</v>
      </c>
      <c r="D54" s="13">
        <v>23.76</v>
      </c>
      <c r="E54" s="13">
        <v>23.564</v>
      </c>
      <c r="F54" s="13">
        <f t="shared" si="0"/>
        <v>-0.19600000000000151</v>
      </c>
    </row>
    <row r="55" spans="1:6" x14ac:dyDescent="0.45">
      <c r="A55" t="s">
        <v>752</v>
      </c>
      <c r="B55" s="9" t="s">
        <v>698</v>
      </c>
      <c r="C55" s="9" t="s">
        <v>745</v>
      </c>
      <c r="D55" s="13">
        <v>30.85</v>
      </c>
      <c r="E55" s="13">
        <v>30.956</v>
      </c>
      <c r="F55" s="13">
        <f t="shared" si="0"/>
        <v>0.1059999999999981</v>
      </c>
    </row>
    <row r="56" spans="1:6" x14ac:dyDescent="0.45">
      <c r="A56" t="s">
        <v>753</v>
      </c>
      <c r="B56" s="9" t="s">
        <v>698</v>
      </c>
      <c r="C56" s="9" t="s">
        <v>745</v>
      </c>
      <c r="D56" s="13">
        <v>21.13</v>
      </c>
      <c r="E56" s="13">
        <v>20.777999999999999</v>
      </c>
      <c r="F56" s="13">
        <f t="shared" si="0"/>
        <v>-0.35200000000000031</v>
      </c>
    </row>
    <row r="57" spans="1:6" x14ac:dyDescent="0.45">
      <c r="A57" t="s">
        <v>754</v>
      </c>
      <c r="B57" s="9" t="s">
        <v>693</v>
      </c>
      <c r="C57" s="9" t="s">
        <v>745</v>
      </c>
      <c r="D57" s="13">
        <v>21.13</v>
      </c>
      <c r="E57" s="13">
        <v>20.524000000000001</v>
      </c>
      <c r="F57" s="13">
        <f t="shared" si="0"/>
        <v>-0.6059999999999981</v>
      </c>
    </row>
    <row r="58" spans="1:6" x14ac:dyDescent="0.45">
      <c r="A58" t="s">
        <v>755</v>
      </c>
      <c r="B58" s="9" t="s">
        <v>698</v>
      </c>
      <c r="C58" s="9" t="s">
        <v>745</v>
      </c>
      <c r="D58" s="13">
        <v>22.98</v>
      </c>
      <c r="E58" s="13">
        <v>22.439</v>
      </c>
      <c r="F58" s="13">
        <f t="shared" si="0"/>
        <v>-0.54100000000000037</v>
      </c>
    </row>
    <row r="59" spans="1:6" x14ac:dyDescent="0.45">
      <c r="A59" t="s">
        <v>756</v>
      </c>
      <c r="B59" s="9" t="s">
        <v>693</v>
      </c>
      <c r="C59" s="9" t="s">
        <v>745</v>
      </c>
      <c r="D59" s="13">
        <v>18.82</v>
      </c>
      <c r="E59" s="13">
        <v>18.7</v>
      </c>
      <c r="F59" s="13">
        <f t="shared" si="0"/>
        <v>-0.12000000000000099</v>
      </c>
    </row>
    <row r="60" spans="1:6" x14ac:dyDescent="0.45">
      <c r="A60" t="s">
        <v>757</v>
      </c>
      <c r="B60" s="9" t="s">
        <v>693</v>
      </c>
      <c r="C60" s="9" t="s">
        <v>758</v>
      </c>
      <c r="D60" s="13">
        <v>18.45</v>
      </c>
      <c r="E60" s="13">
        <v>18.053000000000001</v>
      </c>
      <c r="F60" s="13">
        <f t="shared" si="0"/>
        <v>-0.39699999999999847</v>
      </c>
    </row>
    <row r="61" spans="1:6" x14ac:dyDescent="0.45">
      <c r="A61" t="s">
        <v>759</v>
      </c>
      <c r="B61" s="9" t="s">
        <v>698</v>
      </c>
      <c r="C61" s="9" t="s">
        <v>758</v>
      </c>
      <c r="D61" s="13">
        <v>30.85</v>
      </c>
      <c r="E61" s="13">
        <v>30.652999999999999</v>
      </c>
      <c r="F61" s="13">
        <f t="shared" si="0"/>
        <v>-0.19700000000000273</v>
      </c>
    </row>
    <row r="62" spans="1:6" x14ac:dyDescent="0.45">
      <c r="A62" t="s">
        <v>760</v>
      </c>
      <c r="B62" s="9" t="s">
        <v>698</v>
      </c>
      <c r="C62" s="9" t="s">
        <v>758</v>
      </c>
      <c r="D62" s="13">
        <v>17.53</v>
      </c>
      <c r="E62" s="13">
        <v>17.838999999999999</v>
      </c>
      <c r="F62" s="13">
        <f t="shared" si="0"/>
        <v>0.3089999999999975</v>
      </c>
    </row>
    <row r="63" spans="1:6" x14ac:dyDescent="0.45">
      <c r="A63" t="s">
        <v>761</v>
      </c>
      <c r="B63" s="9" t="s">
        <v>698</v>
      </c>
      <c r="C63" s="9" t="s">
        <v>758</v>
      </c>
      <c r="D63" s="13">
        <v>27.26</v>
      </c>
      <c r="E63" s="13">
        <v>26.579000000000001</v>
      </c>
      <c r="F63" s="13">
        <f t="shared" si="0"/>
        <v>-0.68100000000000094</v>
      </c>
    </row>
    <row r="64" spans="1:6" x14ac:dyDescent="0.45">
      <c r="A64" t="s">
        <v>762</v>
      </c>
      <c r="B64" s="9" t="s">
        <v>693</v>
      </c>
      <c r="C64" s="9" t="s">
        <v>758</v>
      </c>
      <c r="D64" s="13">
        <v>28.47</v>
      </c>
      <c r="E64" s="13">
        <v>27.260999999999999</v>
      </c>
      <c r="F64" s="13">
        <f t="shared" si="0"/>
        <v>-1.2089999999999996</v>
      </c>
    </row>
    <row r="65" spans="1:6" x14ac:dyDescent="0.45">
      <c r="A65" t="s">
        <v>763</v>
      </c>
      <c r="B65" s="9" t="s">
        <v>693</v>
      </c>
      <c r="C65" s="9" t="s">
        <v>758</v>
      </c>
      <c r="D65" s="13">
        <v>25.11</v>
      </c>
      <c r="E65" s="13">
        <v>24.751000000000001</v>
      </c>
      <c r="F65" s="13">
        <f t="shared" si="0"/>
        <v>-0.35899999999999821</v>
      </c>
    </row>
    <row r="66" spans="1:6" x14ac:dyDescent="0.45">
      <c r="A66" t="s">
        <v>764</v>
      </c>
      <c r="B66" s="9" t="s">
        <v>698</v>
      </c>
      <c r="C66" s="9" t="s">
        <v>758</v>
      </c>
      <c r="D66" s="13">
        <v>22.98</v>
      </c>
      <c r="E66" s="13">
        <v>22.443000000000001</v>
      </c>
      <c r="F66" s="13">
        <f t="shared" si="0"/>
        <v>-0.53699999999999903</v>
      </c>
    </row>
    <row r="67" spans="1:6" x14ac:dyDescent="0.45">
      <c r="A67" t="s">
        <v>765</v>
      </c>
      <c r="B67" s="9" t="s">
        <v>693</v>
      </c>
      <c r="C67" s="9" t="s">
        <v>758</v>
      </c>
      <c r="D67" s="13">
        <v>21.13</v>
      </c>
      <c r="E67" s="13">
        <v>20.456</v>
      </c>
      <c r="F67" s="13">
        <f t="shared" ref="F67:F130" si="1">E67-D67</f>
        <v>-0.67399999999999949</v>
      </c>
    </row>
    <row r="68" spans="1:6" x14ac:dyDescent="0.45">
      <c r="A68" t="s">
        <v>766</v>
      </c>
      <c r="B68" s="9" t="s">
        <v>698</v>
      </c>
      <c r="C68" s="9" t="s">
        <v>758</v>
      </c>
      <c r="D68" s="13">
        <v>18.45</v>
      </c>
      <c r="E68" s="13">
        <v>18.167999999999999</v>
      </c>
      <c r="F68" s="13">
        <f t="shared" si="1"/>
        <v>-0.28200000000000003</v>
      </c>
    </row>
    <row r="69" spans="1:6" x14ac:dyDescent="0.45">
      <c r="A69" t="s">
        <v>767</v>
      </c>
      <c r="B69" s="9" t="s">
        <v>698</v>
      </c>
      <c r="C69" s="9" t="s">
        <v>758</v>
      </c>
      <c r="D69" s="13">
        <v>21.13</v>
      </c>
      <c r="E69" s="13">
        <v>21.213999999999999</v>
      </c>
      <c r="F69" s="13">
        <f t="shared" si="1"/>
        <v>8.3999999999999631E-2</v>
      </c>
    </row>
    <row r="70" spans="1:6" x14ac:dyDescent="0.45">
      <c r="A70" t="s">
        <v>768</v>
      </c>
      <c r="B70" s="9" t="s">
        <v>698</v>
      </c>
      <c r="C70" s="9" t="s">
        <v>758</v>
      </c>
      <c r="D70" s="13">
        <v>22.23</v>
      </c>
      <c r="E70" s="13">
        <v>21.763999999999999</v>
      </c>
      <c r="F70" s="13">
        <f t="shared" si="1"/>
        <v>-0.46600000000000108</v>
      </c>
    </row>
    <row r="71" spans="1:6" x14ac:dyDescent="0.45">
      <c r="A71" t="s">
        <v>769</v>
      </c>
      <c r="B71" s="9" t="s">
        <v>693</v>
      </c>
      <c r="C71" s="9" t="s">
        <v>758</v>
      </c>
      <c r="D71" s="13">
        <v>21.52</v>
      </c>
      <c r="E71" s="13">
        <v>21.166</v>
      </c>
      <c r="F71" s="13">
        <f t="shared" si="1"/>
        <v>-0.3539999999999992</v>
      </c>
    </row>
    <row r="72" spans="1:6" x14ac:dyDescent="0.45">
      <c r="A72" t="s">
        <v>770</v>
      </c>
      <c r="B72" s="9" t="s">
        <v>698</v>
      </c>
      <c r="C72" s="9" t="s">
        <v>758</v>
      </c>
      <c r="D72" s="13">
        <v>23.76</v>
      </c>
      <c r="E72" s="13">
        <v>23.645</v>
      </c>
      <c r="F72" s="13">
        <f t="shared" si="1"/>
        <v>-0.11500000000000199</v>
      </c>
    </row>
    <row r="73" spans="1:6" x14ac:dyDescent="0.45">
      <c r="A73" t="s">
        <v>771</v>
      </c>
      <c r="B73" s="9" t="s">
        <v>698</v>
      </c>
      <c r="C73" s="9" t="s">
        <v>758</v>
      </c>
      <c r="D73" s="13">
        <v>22.23</v>
      </c>
      <c r="E73" s="13">
        <v>21.658000000000001</v>
      </c>
      <c r="F73" s="13">
        <f t="shared" si="1"/>
        <v>-0.57199999999999918</v>
      </c>
    </row>
    <row r="74" spans="1:6" x14ac:dyDescent="0.45">
      <c r="A74" t="s">
        <v>772</v>
      </c>
      <c r="B74" s="9" t="s">
        <v>698</v>
      </c>
      <c r="C74" s="9" t="s">
        <v>758</v>
      </c>
      <c r="D74" s="13">
        <v>18.82</v>
      </c>
      <c r="E74" s="13">
        <v>18.422999999999998</v>
      </c>
      <c r="F74" s="13">
        <f t="shared" si="1"/>
        <v>-0.39700000000000202</v>
      </c>
    </row>
    <row r="75" spans="1:6" x14ac:dyDescent="0.45">
      <c r="A75" t="s">
        <v>773</v>
      </c>
      <c r="B75" s="9" t="s">
        <v>693</v>
      </c>
      <c r="C75" s="9" t="s">
        <v>758</v>
      </c>
      <c r="D75" s="13">
        <v>22.98</v>
      </c>
      <c r="E75" s="13">
        <v>22.952999999999999</v>
      </c>
      <c r="F75" s="13">
        <f t="shared" si="1"/>
        <v>-2.7000000000001023E-2</v>
      </c>
    </row>
    <row r="76" spans="1:6" x14ac:dyDescent="0.45">
      <c r="A76" t="s">
        <v>774</v>
      </c>
      <c r="B76" s="9" t="s">
        <v>698</v>
      </c>
      <c r="C76" s="9" t="s">
        <v>758</v>
      </c>
      <c r="D76" s="13">
        <v>29.91</v>
      </c>
      <c r="E76" s="13">
        <v>28.536000000000001</v>
      </c>
      <c r="F76" s="13">
        <f t="shared" si="1"/>
        <v>-1.3739999999999988</v>
      </c>
    </row>
    <row r="77" spans="1:6" x14ac:dyDescent="0.45">
      <c r="A77" t="s">
        <v>775</v>
      </c>
      <c r="B77" s="9" t="s">
        <v>693</v>
      </c>
      <c r="C77" s="9" t="s">
        <v>758</v>
      </c>
      <c r="D77" s="13">
        <v>17.53</v>
      </c>
      <c r="E77" s="13">
        <v>17.957000000000001</v>
      </c>
      <c r="F77" s="13">
        <f t="shared" si="1"/>
        <v>0.4269999999999996</v>
      </c>
    </row>
    <row r="78" spans="1:6" x14ac:dyDescent="0.45">
      <c r="A78" t="s">
        <v>776</v>
      </c>
      <c r="B78" s="9" t="s">
        <v>693</v>
      </c>
      <c r="C78" s="9" t="s">
        <v>758</v>
      </c>
      <c r="D78" s="13">
        <v>21.4</v>
      </c>
      <c r="E78" s="13">
        <v>20.95</v>
      </c>
      <c r="F78" s="13">
        <f t="shared" si="1"/>
        <v>-0.44999999999999929</v>
      </c>
    </row>
    <row r="79" spans="1:6" x14ac:dyDescent="0.45">
      <c r="A79" t="s">
        <v>777</v>
      </c>
      <c r="B79" s="9" t="s">
        <v>693</v>
      </c>
      <c r="C79" s="9" t="s">
        <v>758</v>
      </c>
      <c r="D79" s="13">
        <v>21.52</v>
      </c>
      <c r="E79" s="13">
        <v>20.887</v>
      </c>
      <c r="F79" s="13">
        <f t="shared" si="1"/>
        <v>-0.63299999999999912</v>
      </c>
    </row>
    <row r="80" spans="1:6" x14ac:dyDescent="0.45">
      <c r="A80" t="s">
        <v>778</v>
      </c>
      <c r="B80" s="9" t="s">
        <v>698</v>
      </c>
      <c r="C80" s="9" t="s">
        <v>758</v>
      </c>
      <c r="D80" s="13">
        <v>28.47</v>
      </c>
      <c r="E80" s="13">
        <v>27.513999999999999</v>
      </c>
      <c r="F80" s="13">
        <f t="shared" si="1"/>
        <v>-0.95599999999999952</v>
      </c>
    </row>
    <row r="81" spans="1:6" x14ac:dyDescent="0.45">
      <c r="A81" t="s">
        <v>779</v>
      </c>
      <c r="B81" s="9" t="s">
        <v>693</v>
      </c>
      <c r="C81" s="9" t="s">
        <v>758</v>
      </c>
      <c r="D81" s="13">
        <v>29.19</v>
      </c>
      <c r="E81" s="13">
        <v>28.85</v>
      </c>
      <c r="F81" s="13">
        <f t="shared" si="1"/>
        <v>-0.33999999999999986</v>
      </c>
    </row>
    <row r="82" spans="1:6" x14ac:dyDescent="0.45">
      <c r="A82" t="s">
        <v>780</v>
      </c>
      <c r="B82" s="9" t="s">
        <v>693</v>
      </c>
      <c r="C82" s="9" t="s">
        <v>758</v>
      </c>
      <c r="D82" s="13">
        <v>25.11</v>
      </c>
      <c r="E82" s="13">
        <v>24.463000000000001</v>
      </c>
      <c r="F82" s="13">
        <f t="shared" si="1"/>
        <v>-0.64699999999999847</v>
      </c>
    </row>
    <row r="83" spans="1:6" x14ac:dyDescent="0.45">
      <c r="A83" t="s">
        <v>781</v>
      </c>
      <c r="B83" s="9" t="s">
        <v>698</v>
      </c>
      <c r="C83" s="9" t="s">
        <v>758</v>
      </c>
      <c r="D83" s="13">
        <v>19.82</v>
      </c>
      <c r="E83" s="13">
        <v>19.047000000000001</v>
      </c>
      <c r="F83" s="13">
        <f t="shared" si="1"/>
        <v>-0.77299999999999969</v>
      </c>
    </row>
    <row r="84" spans="1:6" x14ac:dyDescent="0.45">
      <c r="A84" t="s">
        <v>782</v>
      </c>
      <c r="B84" s="9" t="s">
        <v>693</v>
      </c>
      <c r="C84" s="9" t="s">
        <v>758</v>
      </c>
      <c r="D84" s="13">
        <v>27.26</v>
      </c>
      <c r="E84" s="13">
        <v>26.408999999999999</v>
      </c>
      <c r="F84" s="13">
        <f t="shared" si="1"/>
        <v>-0.85100000000000264</v>
      </c>
    </row>
    <row r="85" spans="1:6" x14ac:dyDescent="0.45">
      <c r="A85" t="s">
        <v>783</v>
      </c>
      <c r="B85" s="9" t="s">
        <v>693</v>
      </c>
      <c r="C85" s="9" t="s">
        <v>784</v>
      </c>
      <c r="D85" s="13">
        <v>29.91</v>
      </c>
      <c r="E85" s="13">
        <v>29.257999999999999</v>
      </c>
      <c r="F85" s="13">
        <f t="shared" si="1"/>
        <v>-0.65200000000000102</v>
      </c>
    </row>
    <row r="86" spans="1:6" x14ac:dyDescent="0.45">
      <c r="A86" t="s">
        <v>785</v>
      </c>
      <c r="B86" s="9" t="s">
        <v>693</v>
      </c>
      <c r="C86" s="9" t="s">
        <v>784</v>
      </c>
      <c r="D86" s="13">
        <v>30.85</v>
      </c>
      <c r="E86" s="13">
        <v>30.876999999999999</v>
      </c>
      <c r="F86" s="13">
        <f t="shared" si="1"/>
        <v>2.699999999999747E-2</v>
      </c>
    </row>
    <row r="87" spans="1:6" x14ac:dyDescent="0.45">
      <c r="A87" t="s">
        <v>786</v>
      </c>
      <c r="B87" s="9" t="s">
        <v>698</v>
      </c>
      <c r="C87" s="9" t="s">
        <v>784</v>
      </c>
      <c r="D87" s="13">
        <v>21.52</v>
      </c>
      <c r="E87" s="13">
        <v>21.105</v>
      </c>
      <c r="F87" s="13">
        <f t="shared" si="1"/>
        <v>-0.41499999999999915</v>
      </c>
    </row>
    <row r="88" spans="1:6" x14ac:dyDescent="0.45">
      <c r="A88" t="s">
        <v>787</v>
      </c>
      <c r="B88" s="9" t="s">
        <v>698</v>
      </c>
      <c r="C88" s="9" t="s">
        <v>784</v>
      </c>
      <c r="D88" s="13">
        <v>22.23</v>
      </c>
      <c r="E88" s="13">
        <v>22.452999999999999</v>
      </c>
      <c r="F88" s="13">
        <f t="shared" si="1"/>
        <v>0.22299999999999898</v>
      </c>
    </row>
    <row r="89" spans="1:6" x14ac:dyDescent="0.45">
      <c r="A89" t="s">
        <v>788</v>
      </c>
      <c r="B89" s="9" t="s">
        <v>698</v>
      </c>
      <c r="C89" s="9" t="s">
        <v>784</v>
      </c>
      <c r="D89" s="13">
        <v>23.76</v>
      </c>
      <c r="E89" s="13">
        <v>23.271000000000001</v>
      </c>
      <c r="F89" s="13">
        <f t="shared" si="1"/>
        <v>-0.48900000000000077</v>
      </c>
    </row>
    <row r="90" spans="1:6" x14ac:dyDescent="0.45">
      <c r="A90" t="s">
        <v>789</v>
      </c>
      <c r="B90" s="9" t="s">
        <v>698</v>
      </c>
      <c r="C90" s="9" t="s">
        <v>784</v>
      </c>
      <c r="D90" s="13">
        <v>21.4</v>
      </c>
      <c r="E90" s="13">
        <v>20.956</v>
      </c>
      <c r="F90" s="13">
        <f t="shared" si="1"/>
        <v>-0.44399999999999906</v>
      </c>
    </row>
    <row r="91" spans="1:6" x14ac:dyDescent="0.45">
      <c r="A91" t="s">
        <v>790</v>
      </c>
      <c r="B91" s="9" t="s">
        <v>698</v>
      </c>
      <c r="C91" s="9" t="s">
        <v>784</v>
      </c>
      <c r="D91" s="13">
        <v>28.47</v>
      </c>
      <c r="E91" s="13">
        <v>27.728000000000002</v>
      </c>
      <c r="F91" s="13">
        <f t="shared" si="1"/>
        <v>-0.74199999999999733</v>
      </c>
    </row>
    <row r="92" spans="1:6" x14ac:dyDescent="0.45">
      <c r="A92" t="s">
        <v>791</v>
      </c>
      <c r="B92" s="9" t="s">
        <v>698</v>
      </c>
      <c r="C92" s="9" t="s">
        <v>784</v>
      </c>
      <c r="D92" s="13">
        <v>25.11</v>
      </c>
      <c r="E92" s="13">
        <v>24.661999999999999</v>
      </c>
      <c r="F92" s="13">
        <f t="shared" si="1"/>
        <v>-0.4480000000000004</v>
      </c>
    </row>
    <row r="93" spans="1:6" x14ac:dyDescent="0.45">
      <c r="A93" t="s">
        <v>792</v>
      </c>
      <c r="B93" s="9" t="s">
        <v>698</v>
      </c>
      <c r="C93" s="9" t="s">
        <v>784</v>
      </c>
      <c r="D93" s="13">
        <v>22.98</v>
      </c>
      <c r="E93" s="13">
        <v>23.178999999999998</v>
      </c>
      <c r="F93" s="13">
        <f t="shared" si="1"/>
        <v>0.19899999999999807</v>
      </c>
    </row>
    <row r="94" spans="1:6" x14ac:dyDescent="0.45">
      <c r="A94" t="s">
        <v>793</v>
      </c>
      <c r="B94" s="9" t="s">
        <v>693</v>
      </c>
      <c r="C94" s="9" t="s">
        <v>784</v>
      </c>
      <c r="D94" s="13">
        <v>17.53</v>
      </c>
      <c r="E94" s="13">
        <v>18.552</v>
      </c>
      <c r="F94" s="13">
        <f t="shared" si="1"/>
        <v>1.0219999999999985</v>
      </c>
    </row>
    <row r="95" spans="1:6" x14ac:dyDescent="0.45">
      <c r="A95" t="s">
        <v>794</v>
      </c>
      <c r="B95" s="9" t="s">
        <v>693</v>
      </c>
      <c r="C95" s="9" t="s">
        <v>784</v>
      </c>
      <c r="D95" s="13">
        <v>21.13</v>
      </c>
      <c r="E95" s="13">
        <v>20.61</v>
      </c>
      <c r="F95" s="13">
        <f t="shared" si="1"/>
        <v>-0.51999999999999957</v>
      </c>
    </row>
    <row r="96" spans="1:6" x14ac:dyDescent="0.45">
      <c r="A96" t="s">
        <v>795</v>
      </c>
      <c r="B96" s="9" t="s">
        <v>693</v>
      </c>
      <c r="C96" s="9" t="s">
        <v>784</v>
      </c>
      <c r="D96" s="13">
        <v>18.45</v>
      </c>
      <c r="E96" s="13">
        <v>17.876000000000001</v>
      </c>
      <c r="F96" s="13">
        <f t="shared" si="1"/>
        <v>-0.57399999999999807</v>
      </c>
    </row>
    <row r="97" spans="1:6" x14ac:dyDescent="0.45">
      <c r="A97" t="s">
        <v>796</v>
      </c>
      <c r="B97" s="9" t="s">
        <v>693</v>
      </c>
      <c r="C97" s="9" t="s">
        <v>797</v>
      </c>
      <c r="D97" s="13">
        <v>19.82</v>
      </c>
      <c r="E97" s="13">
        <v>19.457000000000001</v>
      </c>
      <c r="F97" s="13">
        <f t="shared" si="1"/>
        <v>-0.36299999999999955</v>
      </c>
    </row>
    <row r="98" spans="1:6" x14ac:dyDescent="0.45">
      <c r="A98" t="s">
        <v>798</v>
      </c>
      <c r="B98" s="9" t="s">
        <v>693</v>
      </c>
      <c r="C98" s="9" t="s">
        <v>797</v>
      </c>
      <c r="D98" s="13">
        <v>29.19</v>
      </c>
      <c r="E98" s="13">
        <v>28.713999999999999</v>
      </c>
      <c r="F98" s="13">
        <f t="shared" si="1"/>
        <v>-0.47600000000000264</v>
      </c>
    </row>
    <row r="99" spans="1:6" x14ac:dyDescent="0.45">
      <c r="A99" t="s">
        <v>799</v>
      </c>
      <c r="B99" s="9" t="s">
        <v>693</v>
      </c>
      <c r="C99" s="9" t="s">
        <v>797</v>
      </c>
      <c r="D99" s="13">
        <v>21.13</v>
      </c>
      <c r="E99" s="13">
        <v>20.67</v>
      </c>
      <c r="F99" s="13">
        <f t="shared" si="1"/>
        <v>-0.4599999999999973</v>
      </c>
    </row>
    <row r="100" spans="1:6" x14ac:dyDescent="0.45">
      <c r="A100" t="s">
        <v>800</v>
      </c>
      <c r="B100" s="9" t="s">
        <v>698</v>
      </c>
      <c r="C100" s="9" t="s">
        <v>797</v>
      </c>
      <c r="D100" s="13">
        <v>22.23</v>
      </c>
      <c r="E100" s="13">
        <v>21.689</v>
      </c>
      <c r="F100" s="13">
        <f t="shared" si="1"/>
        <v>-0.54100000000000037</v>
      </c>
    </row>
    <row r="101" spans="1:6" x14ac:dyDescent="0.45">
      <c r="A101" t="s">
        <v>801</v>
      </c>
      <c r="B101" s="9" t="s">
        <v>698</v>
      </c>
      <c r="C101" s="9" t="s">
        <v>797</v>
      </c>
      <c r="D101" s="13">
        <v>29.91</v>
      </c>
      <c r="E101" s="13">
        <v>28.727</v>
      </c>
      <c r="F101" s="13">
        <f t="shared" si="1"/>
        <v>-1.1829999999999998</v>
      </c>
    </row>
    <row r="102" spans="1:6" x14ac:dyDescent="0.45">
      <c r="A102" t="s">
        <v>802</v>
      </c>
      <c r="B102" s="9" t="s">
        <v>693</v>
      </c>
      <c r="C102" s="9" t="s">
        <v>797</v>
      </c>
      <c r="D102" s="13">
        <v>21.4</v>
      </c>
      <c r="E102" s="13">
        <v>20.977</v>
      </c>
      <c r="F102" s="13">
        <f t="shared" si="1"/>
        <v>-0.42299999999999827</v>
      </c>
    </row>
    <row r="103" spans="1:6" x14ac:dyDescent="0.45">
      <c r="A103" t="s">
        <v>803</v>
      </c>
      <c r="B103" s="9" t="s">
        <v>698</v>
      </c>
      <c r="C103" s="9" t="s">
        <v>797</v>
      </c>
      <c r="D103" s="13">
        <v>25.11</v>
      </c>
      <c r="E103" s="13">
        <v>24.373000000000001</v>
      </c>
      <c r="F103" s="13">
        <f t="shared" si="1"/>
        <v>-0.73699999999999832</v>
      </c>
    </row>
    <row r="104" spans="1:6" x14ac:dyDescent="0.45">
      <c r="A104" t="s">
        <v>804</v>
      </c>
      <c r="B104" s="9" t="s">
        <v>698</v>
      </c>
      <c r="C104" s="9" t="s">
        <v>797</v>
      </c>
      <c r="D104" s="13">
        <v>22.98</v>
      </c>
      <c r="E104" s="13">
        <v>22.613</v>
      </c>
      <c r="F104" s="13">
        <f t="shared" si="1"/>
        <v>-0.36700000000000088</v>
      </c>
    </row>
    <row r="105" spans="1:6" x14ac:dyDescent="0.45">
      <c r="A105" t="s">
        <v>805</v>
      </c>
      <c r="B105" s="9" t="s">
        <v>693</v>
      </c>
      <c r="C105" s="9" t="s">
        <v>797</v>
      </c>
      <c r="D105" s="13">
        <v>18.45</v>
      </c>
      <c r="E105" s="13">
        <v>18.033000000000001</v>
      </c>
      <c r="F105" s="13">
        <f t="shared" si="1"/>
        <v>-0.41699999999999804</v>
      </c>
    </row>
    <row r="106" spans="1:6" x14ac:dyDescent="0.45">
      <c r="A106" t="s">
        <v>806</v>
      </c>
      <c r="B106" s="9" t="s">
        <v>698</v>
      </c>
      <c r="C106" s="9" t="s">
        <v>797</v>
      </c>
      <c r="D106" s="13">
        <v>18.82</v>
      </c>
      <c r="E106" s="13">
        <v>18.989999999999998</v>
      </c>
      <c r="F106" s="13">
        <f t="shared" si="1"/>
        <v>0.16999999999999815</v>
      </c>
    </row>
    <row r="107" spans="1:6" x14ac:dyDescent="0.45">
      <c r="A107" t="s">
        <v>807</v>
      </c>
      <c r="B107" s="9" t="s">
        <v>698</v>
      </c>
      <c r="C107" s="9" t="s">
        <v>797</v>
      </c>
      <c r="D107" s="13">
        <v>28.47</v>
      </c>
      <c r="E107" s="13">
        <v>27.347000000000001</v>
      </c>
      <c r="F107" s="13">
        <f t="shared" si="1"/>
        <v>-1.1229999999999976</v>
      </c>
    </row>
    <row r="108" spans="1:6" x14ac:dyDescent="0.45">
      <c r="A108" t="s">
        <v>808</v>
      </c>
      <c r="B108" s="9" t="s">
        <v>698</v>
      </c>
      <c r="C108" s="9" t="s">
        <v>797</v>
      </c>
      <c r="D108" s="13">
        <v>17.53</v>
      </c>
      <c r="E108" s="13">
        <v>18.16</v>
      </c>
      <c r="F108" s="13">
        <f t="shared" si="1"/>
        <v>0.62999999999999901</v>
      </c>
    </row>
    <row r="109" spans="1:6" x14ac:dyDescent="0.45">
      <c r="A109" t="s">
        <v>809</v>
      </c>
      <c r="B109" s="9" t="s">
        <v>698</v>
      </c>
      <c r="C109" s="9" t="s">
        <v>797</v>
      </c>
      <c r="D109" s="13">
        <v>30.85</v>
      </c>
      <c r="E109" s="13">
        <v>30.56</v>
      </c>
      <c r="F109" s="13">
        <f t="shared" si="1"/>
        <v>-0.2900000000000027</v>
      </c>
    </row>
    <row r="110" spans="1:6" x14ac:dyDescent="0.45">
      <c r="A110" t="s">
        <v>810</v>
      </c>
      <c r="B110" s="9" t="s">
        <v>698</v>
      </c>
      <c r="C110" s="9" t="s">
        <v>811</v>
      </c>
      <c r="D110" s="13">
        <v>19.82</v>
      </c>
      <c r="E110" s="13">
        <v>2.968</v>
      </c>
      <c r="F110" s="13">
        <f t="shared" si="1"/>
        <v>-16.852</v>
      </c>
    </row>
    <row r="111" spans="1:6" x14ac:dyDescent="0.45">
      <c r="A111" t="s">
        <v>812</v>
      </c>
      <c r="B111" s="9" t="s">
        <v>698</v>
      </c>
      <c r="C111" s="9" t="s">
        <v>811</v>
      </c>
      <c r="D111" s="13">
        <v>30.85</v>
      </c>
      <c r="E111" s="13">
        <v>30.63</v>
      </c>
      <c r="F111" s="13">
        <f t="shared" si="1"/>
        <v>-0.22000000000000242</v>
      </c>
    </row>
    <row r="112" spans="1:6" x14ac:dyDescent="0.45">
      <c r="A112" t="s">
        <v>813</v>
      </c>
      <c r="B112" s="9" t="s">
        <v>698</v>
      </c>
      <c r="C112" s="9" t="s">
        <v>811</v>
      </c>
      <c r="D112" s="13">
        <v>29.19</v>
      </c>
      <c r="E112" s="13">
        <v>28.277000000000001</v>
      </c>
      <c r="F112" s="13">
        <f t="shared" si="1"/>
        <v>-0.91300000000000026</v>
      </c>
    </row>
    <row r="113" spans="1:6" x14ac:dyDescent="0.45">
      <c r="A113" t="s">
        <v>814</v>
      </c>
      <c r="B113" s="9" t="s">
        <v>698</v>
      </c>
      <c r="C113" s="9" t="s">
        <v>811</v>
      </c>
      <c r="D113" s="13">
        <v>21.4</v>
      </c>
      <c r="E113" s="13">
        <v>31.103999999999999</v>
      </c>
      <c r="F113" s="13">
        <f t="shared" si="1"/>
        <v>9.7040000000000006</v>
      </c>
    </row>
    <row r="114" spans="1:6" x14ac:dyDescent="0.45">
      <c r="A114" t="s">
        <v>815</v>
      </c>
      <c r="B114" s="9" t="s">
        <v>698</v>
      </c>
      <c r="C114" s="9" t="s">
        <v>811</v>
      </c>
      <c r="D114" s="13">
        <v>29.19</v>
      </c>
      <c r="E114" s="13">
        <v>28.558</v>
      </c>
      <c r="F114" s="13">
        <f t="shared" si="1"/>
        <v>-0.63200000000000145</v>
      </c>
    </row>
    <row r="115" spans="1:6" x14ac:dyDescent="0.45">
      <c r="A115" t="s">
        <v>816</v>
      </c>
      <c r="B115" s="9" t="s">
        <v>698</v>
      </c>
      <c r="C115" s="9" t="s">
        <v>811</v>
      </c>
      <c r="D115" s="13">
        <v>30.85</v>
      </c>
      <c r="E115" s="13">
        <v>30.439</v>
      </c>
      <c r="F115" s="13">
        <f t="shared" si="1"/>
        <v>-0.41100000000000136</v>
      </c>
    </row>
    <row r="116" spans="1:6" x14ac:dyDescent="0.45">
      <c r="A116" t="s">
        <v>817</v>
      </c>
      <c r="B116" s="9" t="s">
        <v>698</v>
      </c>
      <c r="C116" s="9" t="s">
        <v>811</v>
      </c>
      <c r="D116" s="13">
        <v>21.52</v>
      </c>
      <c r="E116" s="13">
        <v>10.364000000000001</v>
      </c>
      <c r="F116" s="13">
        <f t="shared" si="1"/>
        <v>-11.155999999999999</v>
      </c>
    </row>
    <row r="117" spans="1:6" x14ac:dyDescent="0.45">
      <c r="A117" t="s">
        <v>818</v>
      </c>
      <c r="B117" s="9" t="s">
        <v>698</v>
      </c>
      <c r="C117" s="9" t="s">
        <v>811</v>
      </c>
      <c r="D117" s="13">
        <v>21.4</v>
      </c>
      <c r="E117" s="13">
        <v>37.476999999999997</v>
      </c>
      <c r="F117" s="13">
        <f t="shared" si="1"/>
        <v>16.076999999999998</v>
      </c>
    </row>
    <row r="118" spans="1:6" x14ac:dyDescent="0.45">
      <c r="A118" t="s">
        <v>819</v>
      </c>
      <c r="B118" s="9" t="s">
        <v>698</v>
      </c>
      <c r="C118" s="9" t="s">
        <v>811</v>
      </c>
      <c r="D118" s="13">
        <v>22.23</v>
      </c>
      <c r="E118" s="13">
        <v>21.42</v>
      </c>
      <c r="F118" s="13">
        <f t="shared" si="1"/>
        <v>-0.80999999999999872</v>
      </c>
    </row>
    <row r="119" spans="1:6" x14ac:dyDescent="0.45">
      <c r="A119" t="s">
        <v>820</v>
      </c>
      <c r="B119" s="9" t="s">
        <v>698</v>
      </c>
      <c r="C119" s="9" t="s">
        <v>811</v>
      </c>
      <c r="D119" s="13">
        <v>25.11</v>
      </c>
      <c r="E119" s="13">
        <v>24.042000000000002</v>
      </c>
      <c r="F119" s="13">
        <f t="shared" si="1"/>
        <v>-1.0679999999999978</v>
      </c>
    </row>
    <row r="120" spans="1:6" x14ac:dyDescent="0.45">
      <c r="A120" t="s">
        <v>821</v>
      </c>
      <c r="B120" s="9" t="s">
        <v>698</v>
      </c>
      <c r="C120" s="9" t="s">
        <v>811</v>
      </c>
      <c r="D120" s="13">
        <v>21.13</v>
      </c>
      <c r="E120" s="13">
        <v>20.619</v>
      </c>
      <c r="F120" s="13">
        <f t="shared" si="1"/>
        <v>-0.51099999999999923</v>
      </c>
    </row>
    <row r="121" spans="1:6" x14ac:dyDescent="0.45">
      <c r="A121" t="s">
        <v>822</v>
      </c>
      <c r="B121" s="9" t="s">
        <v>693</v>
      </c>
      <c r="C121" s="9" t="s">
        <v>811</v>
      </c>
      <c r="D121" s="13">
        <v>29.91</v>
      </c>
      <c r="E121" s="13">
        <v>29.241</v>
      </c>
      <c r="F121" s="13">
        <f t="shared" si="1"/>
        <v>-0.66900000000000048</v>
      </c>
    </row>
    <row r="122" spans="1:6" x14ac:dyDescent="0.45">
      <c r="A122" t="s">
        <v>823</v>
      </c>
      <c r="B122" s="9" t="s">
        <v>693</v>
      </c>
      <c r="C122" s="9" t="s">
        <v>811</v>
      </c>
      <c r="D122" s="13">
        <v>17.53</v>
      </c>
      <c r="E122" s="13">
        <v>17.962</v>
      </c>
      <c r="F122" s="13">
        <f t="shared" si="1"/>
        <v>0.43199999999999861</v>
      </c>
    </row>
    <row r="123" spans="1:6" x14ac:dyDescent="0.45">
      <c r="A123" t="s">
        <v>824</v>
      </c>
      <c r="B123" s="9" t="s">
        <v>693</v>
      </c>
      <c r="C123" s="9" t="s">
        <v>811</v>
      </c>
      <c r="D123" s="13">
        <v>27.26</v>
      </c>
      <c r="E123" s="13">
        <v>8.7509999999999994</v>
      </c>
      <c r="F123" s="13">
        <f t="shared" si="1"/>
        <v>-18.509</v>
      </c>
    </row>
    <row r="124" spans="1:6" x14ac:dyDescent="0.45">
      <c r="A124" t="s">
        <v>825</v>
      </c>
      <c r="B124" s="9" t="s">
        <v>698</v>
      </c>
      <c r="C124" s="9" t="s">
        <v>811</v>
      </c>
      <c r="D124" s="13">
        <v>28.47</v>
      </c>
      <c r="E124" s="13">
        <v>27.539000000000001</v>
      </c>
      <c r="F124" s="13">
        <f t="shared" si="1"/>
        <v>-0.93099999999999739</v>
      </c>
    </row>
    <row r="125" spans="1:6" x14ac:dyDescent="0.45">
      <c r="A125" t="s">
        <v>826</v>
      </c>
      <c r="B125" s="9" t="s">
        <v>698</v>
      </c>
      <c r="C125" s="9" t="s">
        <v>811</v>
      </c>
      <c r="D125" s="13">
        <v>27.26</v>
      </c>
      <c r="E125" s="13">
        <v>25.678999999999998</v>
      </c>
      <c r="F125" s="13">
        <f t="shared" si="1"/>
        <v>-1.5810000000000031</v>
      </c>
    </row>
    <row r="126" spans="1:6" x14ac:dyDescent="0.45">
      <c r="A126" t="s">
        <v>827</v>
      </c>
      <c r="B126" s="9" t="s">
        <v>698</v>
      </c>
      <c r="C126" s="9" t="s">
        <v>828</v>
      </c>
      <c r="D126" s="13">
        <v>28.47</v>
      </c>
      <c r="E126" s="13">
        <v>27.672999999999998</v>
      </c>
      <c r="F126" s="13">
        <f t="shared" si="1"/>
        <v>-0.7970000000000006</v>
      </c>
    </row>
    <row r="127" spans="1:6" x14ac:dyDescent="0.45">
      <c r="A127" t="s">
        <v>829</v>
      </c>
      <c r="B127" s="9" t="s">
        <v>693</v>
      </c>
      <c r="C127" s="9" t="s">
        <v>828</v>
      </c>
      <c r="D127" s="13">
        <v>30.85</v>
      </c>
      <c r="E127" s="13">
        <v>30.762</v>
      </c>
      <c r="F127" s="13">
        <f t="shared" si="1"/>
        <v>-8.8000000000000966E-2</v>
      </c>
    </row>
    <row r="128" spans="1:6" x14ac:dyDescent="0.45">
      <c r="A128" t="s">
        <v>830</v>
      </c>
      <c r="B128" s="9" t="s">
        <v>693</v>
      </c>
      <c r="C128" s="9" t="s">
        <v>828</v>
      </c>
      <c r="D128" s="13">
        <v>25.11</v>
      </c>
      <c r="E128" s="13">
        <v>24.834</v>
      </c>
      <c r="F128" s="13">
        <f t="shared" si="1"/>
        <v>-0.2759999999999998</v>
      </c>
    </row>
    <row r="129" spans="1:6" x14ac:dyDescent="0.45">
      <c r="A129" t="s">
        <v>831</v>
      </c>
      <c r="B129" s="9" t="s">
        <v>693</v>
      </c>
      <c r="C129" s="9" t="s">
        <v>828</v>
      </c>
      <c r="D129" s="13">
        <v>27.26</v>
      </c>
      <c r="E129" s="13">
        <v>23.161000000000001</v>
      </c>
      <c r="F129" s="13">
        <f t="shared" si="1"/>
        <v>-4.0990000000000002</v>
      </c>
    </row>
    <row r="130" spans="1:6" x14ac:dyDescent="0.45">
      <c r="A130" t="s">
        <v>832</v>
      </c>
      <c r="B130" s="9" t="s">
        <v>698</v>
      </c>
      <c r="C130" s="9" t="s">
        <v>828</v>
      </c>
      <c r="D130" s="13">
        <v>17.53</v>
      </c>
      <c r="E130" s="13">
        <v>17.747</v>
      </c>
      <c r="F130" s="13">
        <f t="shared" si="1"/>
        <v>0.21699999999999875</v>
      </c>
    </row>
    <row r="131" spans="1:6" x14ac:dyDescent="0.45">
      <c r="A131" t="s">
        <v>833</v>
      </c>
      <c r="B131" s="9" t="s">
        <v>693</v>
      </c>
      <c r="C131" s="9" t="s">
        <v>828</v>
      </c>
      <c r="D131" s="13">
        <v>21.4</v>
      </c>
      <c r="E131" s="13">
        <v>21.047999999999998</v>
      </c>
      <c r="F131" s="13">
        <f t="shared" ref="F131:F194" si="2">E131-D131</f>
        <v>-0.35200000000000031</v>
      </c>
    </row>
    <row r="132" spans="1:6" x14ac:dyDescent="0.45">
      <c r="A132" t="s">
        <v>834</v>
      </c>
      <c r="B132" s="9" t="s">
        <v>698</v>
      </c>
      <c r="C132" s="9" t="s">
        <v>828</v>
      </c>
      <c r="D132" s="13">
        <v>30.85</v>
      </c>
      <c r="E132" s="13">
        <v>30.841000000000001</v>
      </c>
      <c r="F132" s="13">
        <f t="shared" si="2"/>
        <v>-9.0000000000003411E-3</v>
      </c>
    </row>
    <row r="133" spans="1:6" x14ac:dyDescent="0.45">
      <c r="A133" t="s">
        <v>835</v>
      </c>
      <c r="B133" s="9" t="s">
        <v>693</v>
      </c>
      <c r="C133" s="9" t="s">
        <v>828</v>
      </c>
      <c r="D133" s="13">
        <v>25.11</v>
      </c>
      <c r="E133" s="13">
        <v>20.942</v>
      </c>
      <c r="F133" s="13">
        <f t="shared" si="2"/>
        <v>-4.1679999999999993</v>
      </c>
    </row>
    <row r="134" spans="1:6" x14ac:dyDescent="0.45">
      <c r="A134" t="s">
        <v>836</v>
      </c>
      <c r="B134" s="9" t="s">
        <v>698</v>
      </c>
      <c r="C134" s="9" t="s">
        <v>828</v>
      </c>
      <c r="D134" s="13">
        <v>23.76</v>
      </c>
      <c r="E134" s="13">
        <v>23.495999999999999</v>
      </c>
      <c r="F134" s="13">
        <f t="shared" si="2"/>
        <v>-0.2640000000000029</v>
      </c>
    </row>
    <row r="135" spans="1:6" x14ac:dyDescent="0.45">
      <c r="A135" t="s">
        <v>837</v>
      </c>
      <c r="B135" s="9" t="s">
        <v>693</v>
      </c>
      <c r="C135" s="9" t="s">
        <v>828</v>
      </c>
      <c r="D135" s="13">
        <v>30.85</v>
      </c>
      <c r="E135" s="13">
        <v>30.440999999999999</v>
      </c>
      <c r="F135" s="13">
        <f t="shared" si="2"/>
        <v>-0.40900000000000247</v>
      </c>
    </row>
    <row r="136" spans="1:6" x14ac:dyDescent="0.45">
      <c r="A136" t="s">
        <v>838</v>
      </c>
      <c r="B136" s="9" t="s">
        <v>698</v>
      </c>
      <c r="C136" s="9" t="s">
        <v>828</v>
      </c>
      <c r="D136" s="13">
        <v>27.26</v>
      </c>
      <c r="E136" s="13">
        <v>26.268000000000001</v>
      </c>
      <c r="F136" s="13">
        <f t="shared" si="2"/>
        <v>-0.99200000000000088</v>
      </c>
    </row>
    <row r="137" spans="1:6" x14ac:dyDescent="0.45">
      <c r="A137" t="s">
        <v>839</v>
      </c>
      <c r="B137" s="9" t="s">
        <v>693</v>
      </c>
      <c r="C137" s="9" t="s">
        <v>828</v>
      </c>
      <c r="D137" s="13">
        <v>19.82</v>
      </c>
      <c r="E137" s="13">
        <v>17.829999999999998</v>
      </c>
      <c r="F137" s="13">
        <f t="shared" si="2"/>
        <v>-1.990000000000002</v>
      </c>
    </row>
    <row r="138" spans="1:6" x14ac:dyDescent="0.45">
      <c r="A138" t="s">
        <v>840</v>
      </c>
      <c r="B138" s="9" t="s">
        <v>693</v>
      </c>
      <c r="C138" s="9" t="s">
        <v>828</v>
      </c>
      <c r="D138" s="13">
        <v>29.19</v>
      </c>
      <c r="E138" s="13">
        <v>28.899000000000001</v>
      </c>
      <c r="F138" s="13">
        <f t="shared" si="2"/>
        <v>-0.29100000000000037</v>
      </c>
    </row>
    <row r="139" spans="1:6" x14ac:dyDescent="0.45">
      <c r="A139" t="s">
        <v>841</v>
      </c>
      <c r="B139" s="9" t="s">
        <v>698</v>
      </c>
      <c r="C139" s="9" t="s">
        <v>828</v>
      </c>
      <c r="D139" s="13">
        <v>21.4</v>
      </c>
      <c r="E139" s="13">
        <v>20.652999999999999</v>
      </c>
      <c r="F139" s="13">
        <f t="shared" si="2"/>
        <v>-0.74699999999999989</v>
      </c>
    </row>
    <row r="140" spans="1:6" x14ac:dyDescent="0.45">
      <c r="A140" t="s">
        <v>842</v>
      </c>
      <c r="B140" s="9" t="s">
        <v>693</v>
      </c>
      <c r="C140" s="9" t="s">
        <v>828</v>
      </c>
      <c r="D140" s="13">
        <v>28.47</v>
      </c>
      <c r="E140" s="13">
        <v>8.1920000000000002</v>
      </c>
      <c r="F140" s="13">
        <f t="shared" si="2"/>
        <v>-20.277999999999999</v>
      </c>
    </row>
    <row r="141" spans="1:6" x14ac:dyDescent="0.45">
      <c r="A141" t="s">
        <v>843</v>
      </c>
      <c r="B141" s="9" t="s">
        <v>698</v>
      </c>
      <c r="C141" s="9" t="s">
        <v>828</v>
      </c>
      <c r="D141" s="13">
        <v>29.91</v>
      </c>
      <c r="E141" s="13">
        <v>11.731</v>
      </c>
      <c r="F141" s="13">
        <f t="shared" si="2"/>
        <v>-18.179000000000002</v>
      </c>
    </row>
    <row r="142" spans="1:6" x14ac:dyDescent="0.45">
      <c r="A142" t="s">
        <v>844</v>
      </c>
      <c r="B142" s="9" t="s">
        <v>693</v>
      </c>
      <c r="C142" s="9" t="s">
        <v>828</v>
      </c>
      <c r="D142" s="13">
        <v>22.98</v>
      </c>
      <c r="E142" s="13">
        <v>22.81</v>
      </c>
      <c r="F142" s="13">
        <f t="shared" si="2"/>
        <v>-0.17000000000000171</v>
      </c>
    </row>
    <row r="143" spans="1:6" x14ac:dyDescent="0.45">
      <c r="A143" t="s">
        <v>845</v>
      </c>
      <c r="B143" s="9" t="s">
        <v>693</v>
      </c>
      <c r="C143" s="9" t="s">
        <v>828</v>
      </c>
      <c r="D143" s="13">
        <v>18.82</v>
      </c>
      <c r="E143" s="13">
        <v>18.231999999999999</v>
      </c>
      <c r="F143" s="13">
        <f t="shared" si="2"/>
        <v>-0.58800000000000097</v>
      </c>
    </row>
    <row r="144" spans="1:6" x14ac:dyDescent="0.45">
      <c r="A144" t="s">
        <v>846</v>
      </c>
      <c r="B144" s="9" t="s">
        <v>693</v>
      </c>
      <c r="C144" s="9" t="s">
        <v>828</v>
      </c>
      <c r="D144" s="13">
        <v>27.26</v>
      </c>
      <c r="E144" s="13">
        <v>25.699000000000002</v>
      </c>
      <c r="F144" s="13">
        <f t="shared" si="2"/>
        <v>-1.5609999999999999</v>
      </c>
    </row>
    <row r="145" spans="1:6" x14ac:dyDescent="0.45">
      <c r="A145" t="s">
        <v>847</v>
      </c>
      <c r="B145" s="9" t="s">
        <v>698</v>
      </c>
      <c r="C145" s="9" t="s">
        <v>828</v>
      </c>
      <c r="D145" s="13">
        <v>29.91</v>
      </c>
      <c r="E145" s="13">
        <v>29.378</v>
      </c>
      <c r="F145" s="13">
        <f t="shared" si="2"/>
        <v>-0.53200000000000003</v>
      </c>
    </row>
    <row r="146" spans="1:6" x14ac:dyDescent="0.45">
      <c r="A146" t="s">
        <v>848</v>
      </c>
      <c r="B146" s="9" t="s">
        <v>693</v>
      </c>
      <c r="C146" s="9" t="s">
        <v>828</v>
      </c>
      <c r="D146" s="13">
        <v>23.76</v>
      </c>
      <c r="E146" s="13">
        <v>23.468</v>
      </c>
      <c r="F146" s="13">
        <f t="shared" si="2"/>
        <v>-0.29200000000000159</v>
      </c>
    </row>
    <row r="147" spans="1:6" x14ac:dyDescent="0.45">
      <c r="A147" t="s">
        <v>849</v>
      </c>
      <c r="B147" s="9" t="s">
        <v>693</v>
      </c>
      <c r="C147" s="9" t="s">
        <v>828</v>
      </c>
      <c r="D147" s="13">
        <v>21.52</v>
      </c>
      <c r="E147" s="13">
        <v>21.317</v>
      </c>
      <c r="F147" s="13">
        <f t="shared" si="2"/>
        <v>-0.2029999999999994</v>
      </c>
    </row>
    <row r="148" spans="1:6" x14ac:dyDescent="0.45">
      <c r="A148" t="s">
        <v>850</v>
      </c>
      <c r="B148" s="9" t="s">
        <v>693</v>
      </c>
      <c r="C148" s="9" t="s">
        <v>828</v>
      </c>
      <c r="D148" s="13">
        <v>25.11</v>
      </c>
      <c r="E148" s="13">
        <v>23.581</v>
      </c>
      <c r="F148" s="13">
        <f t="shared" si="2"/>
        <v>-1.5289999999999999</v>
      </c>
    </row>
    <row r="149" spans="1:6" x14ac:dyDescent="0.45">
      <c r="A149" t="s">
        <v>851</v>
      </c>
      <c r="B149" s="9" t="s">
        <v>698</v>
      </c>
      <c r="C149" s="9" t="s">
        <v>828</v>
      </c>
      <c r="D149" s="13">
        <v>19.82</v>
      </c>
      <c r="E149" s="13">
        <v>2.984</v>
      </c>
      <c r="F149" s="13">
        <f t="shared" si="2"/>
        <v>-16.835999999999999</v>
      </c>
    </row>
    <row r="150" spans="1:6" x14ac:dyDescent="0.45">
      <c r="A150" t="s">
        <v>852</v>
      </c>
      <c r="B150" s="9" t="s">
        <v>698</v>
      </c>
      <c r="C150" s="9" t="s">
        <v>853</v>
      </c>
      <c r="D150" s="13">
        <v>18.82</v>
      </c>
      <c r="E150" s="13">
        <v>17.603999999999999</v>
      </c>
      <c r="F150" s="13">
        <f t="shared" si="2"/>
        <v>-1.2160000000000011</v>
      </c>
    </row>
    <row r="151" spans="1:6" x14ac:dyDescent="0.45">
      <c r="A151" t="s">
        <v>854</v>
      </c>
      <c r="B151" s="9" t="s">
        <v>693</v>
      </c>
      <c r="C151" s="9" t="s">
        <v>853</v>
      </c>
      <c r="D151" s="13">
        <v>29.19</v>
      </c>
      <c r="E151" s="13">
        <v>28.748000000000001</v>
      </c>
      <c r="F151" s="13">
        <f t="shared" si="2"/>
        <v>-0.44200000000000017</v>
      </c>
    </row>
    <row r="152" spans="1:6" x14ac:dyDescent="0.45">
      <c r="A152" t="s">
        <v>855</v>
      </c>
      <c r="B152" s="9" t="s">
        <v>693</v>
      </c>
      <c r="C152" s="9" t="s">
        <v>853</v>
      </c>
      <c r="D152" s="13">
        <v>17.53</v>
      </c>
      <c r="E152" s="13">
        <v>17.879000000000001</v>
      </c>
      <c r="F152" s="13">
        <f t="shared" si="2"/>
        <v>0.3490000000000002</v>
      </c>
    </row>
    <row r="153" spans="1:6" x14ac:dyDescent="0.45">
      <c r="A153" t="s">
        <v>856</v>
      </c>
      <c r="B153" s="9" t="s">
        <v>698</v>
      </c>
      <c r="C153" s="9" t="s">
        <v>853</v>
      </c>
      <c r="D153" s="13">
        <v>29.91</v>
      </c>
      <c r="E153" s="13">
        <v>29.251000000000001</v>
      </c>
      <c r="F153" s="13">
        <f t="shared" si="2"/>
        <v>-0.65899999999999892</v>
      </c>
    </row>
    <row r="154" spans="1:6" x14ac:dyDescent="0.45">
      <c r="A154" t="s">
        <v>857</v>
      </c>
      <c r="B154" s="9" t="s">
        <v>698</v>
      </c>
      <c r="C154" s="9" t="s">
        <v>853</v>
      </c>
      <c r="D154" s="13">
        <v>27.26</v>
      </c>
      <c r="E154" s="13">
        <v>24.872</v>
      </c>
      <c r="F154" s="13">
        <f t="shared" si="2"/>
        <v>-2.3880000000000017</v>
      </c>
    </row>
    <row r="155" spans="1:6" x14ac:dyDescent="0.45">
      <c r="A155" t="s">
        <v>858</v>
      </c>
      <c r="B155" s="9" t="s">
        <v>693</v>
      </c>
      <c r="C155" s="9" t="s">
        <v>853</v>
      </c>
      <c r="D155" s="13">
        <v>19.82</v>
      </c>
      <c r="E155" s="13">
        <v>19.079999999999998</v>
      </c>
      <c r="F155" s="13">
        <f t="shared" si="2"/>
        <v>-0.74000000000000199</v>
      </c>
    </row>
    <row r="156" spans="1:6" x14ac:dyDescent="0.45">
      <c r="A156" t="s">
        <v>859</v>
      </c>
      <c r="B156" s="9" t="s">
        <v>693</v>
      </c>
      <c r="C156" s="9" t="s">
        <v>853</v>
      </c>
      <c r="D156" s="13">
        <v>30.85</v>
      </c>
      <c r="E156" s="13">
        <v>29.931000000000001</v>
      </c>
      <c r="F156" s="13">
        <f t="shared" si="2"/>
        <v>-0.91900000000000048</v>
      </c>
    </row>
    <row r="157" spans="1:6" x14ac:dyDescent="0.45">
      <c r="A157" t="s">
        <v>860</v>
      </c>
      <c r="B157" s="9" t="s">
        <v>698</v>
      </c>
      <c r="C157" s="9" t="s">
        <v>853</v>
      </c>
      <c r="D157" s="13">
        <v>29.19</v>
      </c>
      <c r="E157" s="13">
        <v>28.895</v>
      </c>
      <c r="F157" s="13">
        <f t="shared" si="2"/>
        <v>-0.29500000000000171</v>
      </c>
    </row>
    <row r="158" spans="1:6" x14ac:dyDescent="0.45">
      <c r="A158" t="s">
        <v>861</v>
      </c>
      <c r="B158" s="9" t="s">
        <v>698</v>
      </c>
      <c r="C158" s="9" t="s">
        <v>853</v>
      </c>
      <c r="D158" s="13">
        <v>19.82</v>
      </c>
      <c r="E158" s="13">
        <v>15.923999999999999</v>
      </c>
      <c r="F158" s="13">
        <f t="shared" si="2"/>
        <v>-3.8960000000000008</v>
      </c>
    </row>
    <row r="159" spans="1:6" x14ac:dyDescent="0.45">
      <c r="A159" t="s">
        <v>862</v>
      </c>
      <c r="B159" s="9" t="s">
        <v>698</v>
      </c>
      <c r="C159" s="9" t="s">
        <v>853</v>
      </c>
      <c r="D159" s="13">
        <v>28.47</v>
      </c>
      <c r="E159" s="13">
        <v>26.975999999999999</v>
      </c>
      <c r="F159" s="13">
        <f t="shared" si="2"/>
        <v>-1.4939999999999998</v>
      </c>
    </row>
    <row r="160" spans="1:6" x14ac:dyDescent="0.45">
      <c r="A160" t="s">
        <v>863</v>
      </c>
      <c r="B160" s="9" t="s">
        <v>693</v>
      </c>
      <c r="C160" s="9" t="s">
        <v>853</v>
      </c>
      <c r="D160" s="13">
        <v>29.91</v>
      </c>
      <c r="E160" s="13">
        <v>29.193000000000001</v>
      </c>
      <c r="F160" s="13">
        <f t="shared" si="2"/>
        <v>-0.71699999999999875</v>
      </c>
    </row>
    <row r="161" spans="1:6" x14ac:dyDescent="0.45">
      <c r="A161" t="s">
        <v>864</v>
      </c>
      <c r="B161" s="9" t="s">
        <v>693</v>
      </c>
      <c r="C161" s="9" t="s">
        <v>853</v>
      </c>
      <c r="D161" s="13">
        <v>18.82</v>
      </c>
      <c r="E161" s="13">
        <v>17.231999999999999</v>
      </c>
      <c r="F161" s="13">
        <f t="shared" si="2"/>
        <v>-1.588000000000001</v>
      </c>
    </row>
    <row r="162" spans="1:6" x14ac:dyDescent="0.45">
      <c r="A162" t="s">
        <v>865</v>
      </c>
      <c r="B162" s="9" t="s">
        <v>698</v>
      </c>
      <c r="C162" s="9" t="s">
        <v>853</v>
      </c>
      <c r="D162" s="13">
        <v>18.45</v>
      </c>
      <c r="E162" s="13">
        <v>17.722999999999999</v>
      </c>
      <c r="F162" s="13">
        <f t="shared" si="2"/>
        <v>-0.72700000000000031</v>
      </c>
    </row>
    <row r="163" spans="1:6" x14ac:dyDescent="0.45">
      <c r="A163" t="s">
        <v>866</v>
      </c>
      <c r="B163" s="9" t="s">
        <v>698</v>
      </c>
      <c r="C163" s="9" t="s">
        <v>853</v>
      </c>
      <c r="D163" s="13">
        <v>21.13</v>
      </c>
      <c r="E163" s="13">
        <v>21.216999999999999</v>
      </c>
      <c r="F163" s="13">
        <f t="shared" si="2"/>
        <v>8.6999999999999744E-2</v>
      </c>
    </row>
    <row r="164" spans="1:6" x14ac:dyDescent="0.45">
      <c r="A164" t="s">
        <v>867</v>
      </c>
      <c r="B164" s="9" t="s">
        <v>693</v>
      </c>
      <c r="C164" s="9" t="s">
        <v>853</v>
      </c>
      <c r="D164" s="13">
        <v>22.23</v>
      </c>
      <c r="E164" s="13">
        <v>21.687999999999999</v>
      </c>
      <c r="F164" s="13">
        <f t="shared" si="2"/>
        <v>-0.54200000000000159</v>
      </c>
    </row>
    <row r="165" spans="1:6" x14ac:dyDescent="0.45">
      <c r="A165" t="s">
        <v>868</v>
      </c>
      <c r="B165" s="9" t="s">
        <v>698</v>
      </c>
      <c r="C165" s="9" t="s">
        <v>869</v>
      </c>
      <c r="D165" s="13">
        <v>23.76</v>
      </c>
      <c r="E165" s="13">
        <v>23.59596878</v>
      </c>
      <c r="F165" s="13">
        <f t="shared" si="2"/>
        <v>-0.16403122000000181</v>
      </c>
    </row>
    <row r="166" spans="1:6" x14ac:dyDescent="0.45">
      <c r="A166" t="s">
        <v>870</v>
      </c>
      <c r="B166" s="9" t="s">
        <v>693</v>
      </c>
      <c r="C166" s="9" t="s">
        <v>869</v>
      </c>
      <c r="D166" s="13">
        <v>21.13</v>
      </c>
      <c r="E166" s="13">
        <v>20.756715100000001</v>
      </c>
      <c r="F166" s="13">
        <f t="shared" si="2"/>
        <v>-0.37328489999999803</v>
      </c>
    </row>
    <row r="167" spans="1:6" x14ac:dyDescent="0.45">
      <c r="A167" t="s">
        <v>871</v>
      </c>
      <c r="B167" s="9" t="s">
        <v>698</v>
      </c>
      <c r="C167" s="9" t="s">
        <v>869</v>
      </c>
      <c r="D167" s="13">
        <v>27.26</v>
      </c>
      <c r="E167" s="13">
        <v>26.479634879999999</v>
      </c>
      <c r="F167" s="13">
        <f t="shared" si="2"/>
        <v>-0.78036512000000258</v>
      </c>
    </row>
    <row r="168" spans="1:6" x14ac:dyDescent="0.45">
      <c r="A168" t="s">
        <v>872</v>
      </c>
      <c r="B168" s="9" t="s">
        <v>693</v>
      </c>
      <c r="C168" s="9" t="s">
        <v>869</v>
      </c>
      <c r="D168" s="13">
        <v>22.23</v>
      </c>
      <c r="E168" s="13">
        <v>21.90658676</v>
      </c>
      <c r="F168" s="13">
        <f t="shared" si="2"/>
        <v>-0.32341324000000071</v>
      </c>
    </row>
    <row r="169" spans="1:6" x14ac:dyDescent="0.45">
      <c r="A169" t="s">
        <v>873</v>
      </c>
      <c r="B169" s="9" t="s">
        <v>698</v>
      </c>
      <c r="C169" s="9" t="s">
        <v>869</v>
      </c>
      <c r="D169" s="13">
        <v>29.19</v>
      </c>
      <c r="E169" s="13">
        <v>28.596409649999998</v>
      </c>
      <c r="F169" s="13">
        <f t="shared" si="2"/>
        <v>-0.59359035000000304</v>
      </c>
    </row>
    <row r="170" spans="1:6" x14ac:dyDescent="0.45">
      <c r="A170" t="s">
        <v>874</v>
      </c>
      <c r="B170" s="9" t="s">
        <v>693</v>
      </c>
      <c r="C170" s="9" t="s">
        <v>869</v>
      </c>
      <c r="D170" s="13">
        <v>22.98</v>
      </c>
      <c r="E170" s="13">
        <v>22.747839209999999</v>
      </c>
      <c r="F170" s="13">
        <f t="shared" si="2"/>
        <v>-0.23216079000000178</v>
      </c>
    </row>
    <row r="171" spans="1:6" x14ac:dyDescent="0.45">
      <c r="A171" t="s">
        <v>875</v>
      </c>
      <c r="B171" s="9" t="s">
        <v>693</v>
      </c>
      <c r="C171" s="9" t="s">
        <v>869</v>
      </c>
      <c r="D171" s="13">
        <v>18.45</v>
      </c>
      <c r="E171" s="13">
        <v>17.997361359999999</v>
      </c>
      <c r="F171" s="13">
        <f t="shared" si="2"/>
        <v>-0.45263863999999998</v>
      </c>
    </row>
    <row r="172" spans="1:6" x14ac:dyDescent="0.45">
      <c r="A172" t="s">
        <v>876</v>
      </c>
      <c r="B172" s="9" t="s">
        <v>698</v>
      </c>
      <c r="C172" s="9" t="s">
        <v>869</v>
      </c>
      <c r="D172" s="13">
        <v>21.13</v>
      </c>
      <c r="E172" s="13">
        <v>20.704292410000001</v>
      </c>
      <c r="F172" s="13">
        <f t="shared" si="2"/>
        <v>-0.42570758999999825</v>
      </c>
    </row>
    <row r="173" spans="1:6" x14ac:dyDescent="0.45">
      <c r="A173" t="s">
        <v>877</v>
      </c>
      <c r="B173" s="9" t="s">
        <v>698</v>
      </c>
      <c r="C173" s="9" t="s">
        <v>869</v>
      </c>
      <c r="D173" s="13">
        <v>25.11</v>
      </c>
      <c r="E173" s="13">
        <v>23.981827639999999</v>
      </c>
      <c r="F173" s="13">
        <f t="shared" si="2"/>
        <v>-1.1281723600000007</v>
      </c>
    </row>
    <row r="174" spans="1:6" x14ac:dyDescent="0.45">
      <c r="A174" t="s">
        <v>878</v>
      </c>
      <c r="B174" s="9" t="s">
        <v>698</v>
      </c>
      <c r="C174" s="9" t="s">
        <v>869</v>
      </c>
      <c r="D174" s="13">
        <v>22.23</v>
      </c>
      <c r="E174" s="13">
        <v>22.618168860000001</v>
      </c>
      <c r="F174" s="13">
        <f t="shared" si="2"/>
        <v>0.38816886000000039</v>
      </c>
    </row>
    <row r="175" spans="1:6" x14ac:dyDescent="0.45">
      <c r="A175" t="s">
        <v>879</v>
      </c>
      <c r="B175" s="9" t="s">
        <v>693</v>
      </c>
      <c r="C175" s="9" t="s">
        <v>869</v>
      </c>
      <c r="D175" s="13">
        <v>18.82</v>
      </c>
      <c r="E175" s="13">
        <v>18.523813010000001</v>
      </c>
      <c r="F175" s="13">
        <f t="shared" si="2"/>
        <v>-0.29618698999999893</v>
      </c>
    </row>
    <row r="176" spans="1:6" x14ac:dyDescent="0.45">
      <c r="A176" t="s">
        <v>880</v>
      </c>
      <c r="B176" s="9" t="s">
        <v>698</v>
      </c>
      <c r="C176" s="9" t="s">
        <v>869</v>
      </c>
      <c r="D176" s="13">
        <v>23.76</v>
      </c>
      <c r="E176" s="13">
        <v>22.625526650000001</v>
      </c>
      <c r="F176" s="13">
        <f t="shared" si="2"/>
        <v>-1.1344733500000004</v>
      </c>
    </row>
    <row r="177" spans="1:6" x14ac:dyDescent="0.45">
      <c r="A177" t="s">
        <v>881</v>
      </c>
      <c r="B177" s="9" t="s">
        <v>693</v>
      </c>
      <c r="C177" s="9" t="s">
        <v>869</v>
      </c>
      <c r="D177" s="13">
        <v>30.85</v>
      </c>
      <c r="E177" s="13">
        <v>30.231579289999999</v>
      </c>
      <c r="F177" s="13">
        <f t="shared" si="2"/>
        <v>-0.61842071000000232</v>
      </c>
    </row>
    <row r="178" spans="1:6" x14ac:dyDescent="0.45">
      <c r="A178" t="s">
        <v>882</v>
      </c>
      <c r="B178" s="9" t="s">
        <v>693</v>
      </c>
      <c r="C178" s="9" t="s">
        <v>869</v>
      </c>
      <c r="D178" s="13">
        <v>23.76</v>
      </c>
      <c r="E178" s="13">
        <v>23.313609830000001</v>
      </c>
      <c r="F178" s="13">
        <f t="shared" si="2"/>
        <v>-0.44639017000000081</v>
      </c>
    </row>
    <row r="179" spans="1:6" x14ac:dyDescent="0.45">
      <c r="A179" t="s">
        <v>883</v>
      </c>
      <c r="B179" s="9" t="s">
        <v>693</v>
      </c>
      <c r="C179" s="9" t="s">
        <v>869</v>
      </c>
      <c r="D179" s="13">
        <v>18.82</v>
      </c>
      <c r="E179" s="13">
        <v>18.178592080000001</v>
      </c>
      <c r="F179" s="13">
        <f t="shared" si="2"/>
        <v>-0.64140791999999891</v>
      </c>
    </row>
    <row r="180" spans="1:6" x14ac:dyDescent="0.45">
      <c r="A180" t="s">
        <v>884</v>
      </c>
      <c r="B180" s="9" t="s">
        <v>698</v>
      </c>
      <c r="C180" s="9" t="s">
        <v>869</v>
      </c>
      <c r="D180" s="13">
        <v>18.45</v>
      </c>
      <c r="E180" s="13">
        <v>17.91017591</v>
      </c>
      <c r="F180" s="13">
        <f t="shared" si="2"/>
        <v>-0.53982408999999976</v>
      </c>
    </row>
    <row r="181" spans="1:6" x14ac:dyDescent="0.45">
      <c r="A181" t="s">
        <v>885</v>
      </c>
      <c r="B181" s="9" t="s">
        <v>698</v>
      </c>
      <c r="C181" s="9" t="s">
        <v>869</v>
      </c>
      <c r="D181" s="13">
        <v>30.85</v>
      </c>
      <c r="E181" s="13">
        <v>30.668956730000001</v>
      </c>
      <c r="F181" s="13">
        <f t="shared" si="2"/>
        <v>-0.18104326999999998</v>
      </c>
    </row>
    <row r="182" spans="1:6" x14ac:dyDescent="0.45">
      <c r="A182" t="s">
        <v>886</v>
      </c>
      <c r="B182" s="9" t="s">
        <v>698</v>
      </c>
      <c r="C182" s="9" t="s">
        <v>869</v>
      </c>
      <c r="D182" s="13">
        <v>17.53</v>
      </c>
      <c r="E182" s="13">
        <v>17.718591539999998</v>
      </c>
      <c r="F182" s="13">
        <f t="shared" si="2"/>
        <v>0.18859153999999734</v>
      </c>
    </row>
    <row r="183" spans="1:6" x14ac:dyDescent="0.45">
      <c r="A183" t="s">
        <v>887</v>
      </c>
      <c r="B183" s="9" t="s">
        <v>698</v>
      </c>
      <c r="C183" s="9" t="s">
        <v>869</v>
      </c>
      <c r="D183" s="13">
        <v>17.53</v>
      </c>
      <c r="E183" s="13">
        <v>18.10886691</v>
      </c>
      <c r="F183" s="13">
        <f t="shared" si="2"/>
        <v>0.57886690999999857</v>
      </c>
    </row>
    <row r="184" spans="1:6" x14ac:dyDescent="0.45">
      <c r="A184" t="s">
        <v>888</v>
      </c>
      <c r="B184" s="9" t="s">
        <v>698</v>
      </c>
      <c r="C184" s="9" t="s">
        <v>869</v>
      </c>
      <c r="D184" s="13">
        <v>29.19</v>
      </c>
      <c r="E184" s="13">
        <v>28.585396060000001</v>
      </c>
      <c r="F184" s="13">
        <f t="shared" si="2"/>
        <v>-0.60460394000000051</v>
      </c>
    </row>
    <row r="185" spans="1:6" x14ac:dyDescent="0.45">
      <c r="A185" t="s">
        <v>889</v>
      </c>
      <c r="B185" s="9" t="s">
        <v>693</v>
      </c>
      <c r="C185" s="9" t="s">
        <v>869</v>
      </c>
      <c r="D185" s="13">
        <v>22.23</v>
      </c>
      <c r="E185" s="13">
        <v>20.663669710000001</v>
      </c>
      <c r="F185" s="13">
        <f t="shared" si="2"/>
        <v>-1.5663302899999998</v>
      </c>
    </row>
    <row r="186" spans="1:6" x14ac:dyDescent="0.45">
      <c r="A186" t="s">
        <v>890</v>
      </c>
      <c r="B186" s="9" t="s">
        <v>693</v>
      </c>
      <c r="C186" s="9" t="s">
        <v>869</v>
      </c>
      <c r="D186" s="13">
        <v>29.19</v>
      </c>
      <c r="E186" s="13">
        <v>28.575462250000001</v>
      </c>
      <c r="F186" s="13">
        <f t="shared" si="2"/>
        <v>-0.61453775000000022</v>
      </c>
    </row>
    <row r="187" spans="1:6" x14ac:dyDescent="0.45">
      <c r="A187" t="s">
        <v>891</v>
      </c>
      <c r="B187" s="9" t="s">
        <v>693</v>
      </c>
      <c r="C187" s="9" t="s">
        <v>869</v>
      </c>
      <c r="D187" s="13">
        <v>19.82</v>
      </c>
      <c r="E187" s="13">
        <v>19.252562910000002</v>
      </c>
      <c r="F187" s="13">
        <f t="shared" si="2"/>
        <v>-0.56743708999999853</v>
      </c>
    </row>
    <row r="188" spans="1:6" x14ac:dyDescent="0.45">
      <c r="A188" t="s">
        <v>892</v>
      </c>
      <c r="B188" s="9" t="s">
        <v>698</v>
      </c>
      <c r="C188" s="9" t="s">
        <v>869</v>
      </c>
      <c r="D188" s="13">
        <v>19.82</v>
      </c>
      <c r="E188" s="13">
        <v>19.24327791</v>
      </c>
      <c r="F188" s="13">
        <f t="shared" si="2"/>
        <v>-0.57672209000000052</v>
      </c>
    </row>
    <row r="189" spans="1:6" x14ac:dyDescent="0.45">
      <c r="A189" t="s">
        <v>893</v>
      </c>
      <c r="B189" s="9" t="s">
        <v>698</v>
      </c>
      <c r="C189" s="9" t="s">
        <v>869</v>
      </c>
      <c r="D189" s="13">
        <v>25.11</v>
      </c>
      <c r="E189" s="13">
        <v>25.43231771</v>
      </c>
      <c r="F189" s="13">
        <f t="shared" si="2"/>
        <v>0.32231771000000009</v>
      </c>
    </row>
    <row r="190" spans="1:6" x14ac:dyDescent="0.45">
      <c r="A190" t="s">
        <v>894</v>
      </c>
      <c r="B190" s="9" t="s">
        <v>698</v>
      </c>
      <c r="C190" s="9" t="s">
        <v>869</v>
      </c>
      <c r="D190" s="13">
        <v>29.19</v>
      </c>
      <c r="E190" s="13">
        <v>28.450325599999999</v>
      </c>
      <c r="F190" s="13">
        <f t="shared" si="2"/>
        <v>-0.73967440000000195</v>
      </c>
    </row>
    <row r="191" spans="1:6" x14ac:dyDescent="0.45">
      <c r="A191" t="s">
        <v>895</v>
      </c>
      <c r="B191" s="9" t="s">
        <v>698</v>
      </c>
      <c r="C191" s="9" t="s">
        <v>896</v>
      </c>
      <c r="D191" s="13">
        <v>22.98</v>
      </c>
      <c r="E191" s="13">
        <v>21.684060899999999</v>
      </c>
      <c r="F191" s="13">
        <f t="shared" si="2"/>
        <v>-1.2959391000000018</v>
      </c>
    </row>
    <row r="192" spans="1:6" x14ac:dyDescent="0.45">
      <c r="A192" t="s">
        <v>897</v>
      </c>
      <c r="B192" s="9" t="s">
        <v>693</v>
      </c>
      <c r="C192" s="9" t="s">
        <v>896</v>
      </c>
      <c r="D192" s="13">
        <v>23.76</v>
      </c>
      <c r="E192" s="13">
        <v>23.280353099999999</v>
      </c>
      <c r="F192" s="13">
        <f t="shared" si="2"/>
        <v>-0.47964690000000232</v>
      </c>
    </row>
    <row r="193" spans="1:6" x14ac:dyDescent="0.45">
      <c r="A193" t="s">
        <v>898</v>
      </c>
      <c r="B193" s="9" t="s">
        <v>693</v>
      </c>
      <c r="C193" s="9" t="s">
        <v>896</v>
      </c>
      <c r="D193" s="13">
        <v>22.98</v>
      </c>
      <c r="E193" s="13">
        <v>22.778820499999998</v>
      </c>
      <c r="F193" s="13">
        <f t="shared" si="2"/>
        <v>-0.20117950000000207</v>
      </c>
    </row>
    <row r="194" spans="1:6" x14ac:dyDescent="0.45">
      <c r="A194" t="s">
        <v>899</v>
      </c>
      <c r="B194" s="9" t="s">
        <v>693</v>
      </c>
      <c r="C194" s="9" t="s">
        <v>896</v>
      </c>
      <c r="D194" s="13">
        <v>29.91</v>
      </c>
      <c r="E194" s="13">
        <v>27.223276550000001</v>
      </c>
      <c r="F194" s="13">
        <f t="shared" si="2"/>
        <v>-2.6867234499999988</v>
      </c>
    </row>
    <row r="195" spans="1:6" x14ac:dyDescent="0.45">
      <c r="A195" t="s">
        <v>900</v>
      </c>
      <c r="B195" s="9" t="s">
        <v>693</v>
      </c>
      <c r="C195" s="9" t="s">
        <v>896</v>
      </c>
      <c r="D195" s="13">
        <v>22.23</v>
      </c>
      <c r="E195" s="13">
        <v>21.955374089999999</v>
      </c>
      <c r="F195" s="13">
        <f t="shared" ref="F195:F258" si="3">E195-D195</f>
        <v>-0.27462591000000103</v>
      </c>
    </row>
    <row r="196" spans="1:6" x14ac:dyDescent="0.45">
      <c r="A196" t="s">
        <v>901</v>
      </c>
      <c r="B196" s="9" t="s">
        <v>693</v>
      </c>
      <c r="C196" s="9" t="s">
        <v>896</v>
      </c>
      <c r="D196" s="13">
        <v>19.82</v>
      </c>
      <c r="E196" s="13">
        <v>19.55088851</v>
      </c>
      <c r="F196" s="13">
        <f t="shared" si="3"/>
        <v>-0.26911149000000023</v>
      </c>
    </row>
    <row r="197" spans="1:6" x14ac:dyDescent="0.45">
      <c r="A197" t="s">
        <v>902</v>
      </c>
      <c r="B197" s="9" t="s">
        <v>693</v>
      </c>
      <c r="C197" s="9" t="s">
        <v>896</v>
      </c>
      <c r="D197" s="13">
        <v>17.53</v>
      </c>
      <c r="E197" s="13">
        <v>17.92541993</v>
      </c>
      <c r="F197" s="13">
        <f t="shared" si="3"/>
        <v>0.3954199299999992</v>
      </c>
    </row>
    <row r="198" spans="1:6" x14ac:dyDescent="0.45">
      <c r="A198" t="s">
        <v>903</v>
      </c>
      <c r="B198" s="9" t="s">
        <v>693</v>
      </c>
      <c r="C198" s="9" t="s">
        <v>896</v>
      </c>
      <c r="D198" s="13">
        <v>17.53</v>
      </c>
      <c r="E198" s="13">
        <v>18.05529276</v>
      </c>
      <c r="F198" s="13">
        <f t="shared" si="3"/>
        <v>0.52529275999999925</v>
      </c>
    </row>
    <row r="199" spans="1:6" x14ac:dyDescent="0.45">
      <c r="A199" t="s">
        <v>904</v>
      </c>
      <c r="B199" s="9" t="s">
        <v>698</v>
      </c>
      <c r="C199" s="9" t="s">
        <v>896</v>
      </c>
      <c r="D199" s="13">
        <v>30.85</v>
      </c>
      <c r="E199" s="13">
        <v>29.692712140000001</v>
      </c>
      <c r="F199" s="13">
        <f t="shared" si="3"/>
        <v>-1.1572878600000003</v>
      </c>
    </row>
    <row r="200" spans="1:6" x14ac:dyDescent="0.45">
      <c r="A200" t="s">
        <v>905</v>
      </c>
      <c r="B200" s="9" t="s">
        <v>693</v>
      </c>
      <c r="C200" s="9" t="s">
        <v>896</v>
      </c>
      <c r="D200" s="13">
        <v>21.13</v>
      </c>
      <c r="E200" s="13">
        <v>19.95818895</v>
      </c>
      <c r="F200" s="13">
        <f t="shared" si="3"/>
        <v>-1.1718110499999987</v>
      </c>
    </row>
    <row r="201" spans="1:6" x14ac:dyDescent="0.45">
      <c r="A201" t="s">
        <v>906</v>
      </c>
      <c r="B201" s="9" t="s">
        <v>693</v>
      </c>
      <c r="C201" s="9" t="s">
        <v>896</v>
      </c>
      <c r="D201" s="13">
        <v>18.45</v>
      </c>
      <c r="E201" s="13">
        <v>17.995741280000001</v>
      </c>
      <c r="F201" s="13">
        <f t="shared" si="3"/>
        <v>-0.45425871999999856</v>
      </c>
    </row>
    <row r="202" spans="1:6" x14ac:dyDescent="0.45">
      <c r="A202" t="s">
        <v>907</v>
      </c>
      <c r="B202" s="9" t="s">
        <v>693</v>
      </c>
      <c r="C202" s="9" t="s">
        <v>896</v>
      </c>
      <c r="D202" s="13">
        <v>30.85</v>
      </c>
      <c r="E202" s="13">
        <v>30.85115674</v>
      </c>
      <c r="F202" s="13">
        <f t="shared" si="3"/>
        <v>1.1567399999989902E-3</v>
      </c>
    </row>
    <row r="203" spans="1:6" x14ac:dyDescent="0.45">
      <c r="A203" t="s">
        <v>908</v>
      </c>
      <c r="B203" s="9" t="s">
        <v>693</v>
      </c>
      <c r="C203" s="9" t="s">
        <v>909</v>
      </c>
      <c r="D203" s="13">
        <v>17.53</v>
      </c>
      <c r="E203" s="13">
        <v>17.565707039999999</v>
      </c>
      <c r="F203" s="13">
        <f t="shared" si="3"/>
        <v>3.5707039999998358E-2</v>
      </c>
    </row>
    <row r="204" spans="1:6" x14ac:dyDescent="0.45">
      <c r="A204" t="s">
        <v>910</v>
      </c>
      <c r="B204" s="9" t="s">
        <v>693</v>
      </c>
      <c r="C204" s="9" t="s">
        <v>909</v>
      </c>
      <c r="D204" s="13">
        <v>29.91</v>
      </c>
      <c r="E204" s="13">
        <v>28.74122917</v>
      </c>
      <c r="F204" s="13">
        <f t="shared" si="3"/>
        <v>-1.1687708299999997</v>
      </c>
    </row>
    <row r="205" spans="1:6" x14ac:dyDescent="0.45">
      <c r="A205" t="s">
        <v>911</v>
      </c>
      <c r="B205" s="9" t="s">
        <v>698</v>
      </c>
      <c r="C205" s="9" t="s">
        <v>909</v>
      </c>
      <c r="D205" s="13">
        <v>18.82</v>
      </c>
      <c r="E205" s="13">
        <v>18.645984800000001</v>
      </c>
      <c r="F205" s="13">
        <f t="shared" si="3"/>
        <v>-0.17401519999999948</v>
      </c>
    </row>
    <row r="206" spans="1:6" x14ac:dyDescent="0.45">
      <c r="A206" t="s">
        <v>912</v>
      </c>
      <c r="B206" s="9" t="s">
        <v>698</v>
      </c>
      <c r="C206" s="9" t="s">
        <v>909</v>
      </c>
      <c r="D206" s="13">
        <v>28.47</v>
      </c>
      <c r="E206" s="13">
        <v>27.472450429999999</v>
      </c>
      <c r="F206" s="13">
        <f t="shared" si="3"/>
        <v>-0.99754957000000033</v>
      </c>
    </row>
    <row r="207" spans="1:6" x14ac:dyDescent="0.45">
      <c r="A207" t="s">
        <v>913</v>
      </c>
      <c r="B207" s="9" t="s">
        <v>693</v>
      </c>
      <c r="C207" s="9" t="s">
        <v>909</v>
      </c>
      <c r="D207" s="13">
        <v>25.11</v>
      </c>
      <c r="E207" s="13">
        <v>25.030854099999999</v>
      </c>
      <c r="F207" s="13">
        <f t="shared" si="3"/>
        <v>-7.9145900000000324E-2</v>
      </c>
    </row>
    <row r="208" spans="1:6" x14ac:dyDescent="0.45">
      <c r="A208" t="s">
        <v>914</v>
      </c>
      <c r="B208" s="9" t="s">
        <v>693</v>
      </c>
      <c r="C208" s="9" t="s">
        <v>909</v>
      </c>
      <c r="D208" s="13">
        <v>25.11</v>
      </c>
      <c r="E208" s="13">
        <v>24.967901860000001</v>
      </c>
      <c r="F208" s="13">
        <f t="shared" si="3"/>
        <v>-0.1420981399999981</v>
      </c>
    </row>
    <row r="209" spans="1:6" x14ac:dyDescent="0.45">
      <c r="A209" t="s">
        <v>915</v>
      </c>
      <c r="B209" s="9" t="s">
        <v>698</v>
      </c>
      <c r="C209" s="9" t="s">
        <v>909</v>
      </c>
      <c r="D209" s="13">
        <v>18.45</v>
      </c>
      <c r="E209" s="13">
        <v>17.497415440000001</v>
      </c>
      <c r="F209" s="13">
        <f t="shared" si="3"/>
        <v>-0.95258455999999825</v>
      </c>
    </row>
    <row r="210" spans="1:6" x14ac:dyDescent="0.45">
      <c r="A210" t="s">
        <v>916</v>
      </c>
      <c r="B210" s="9" t="s">
        <v>693</v>
      </c>
      <c r="C210" s="9" t="s">
        <v>909</v>
      </c>
      <c r="D210" s="13">
        <v>27.26</v>
      </c>
      <c r="E210" s="13">
        <v>26.746652999999998</v>
      </c>
      <c r="F210" s="13">
        <f t="shared" si="3"/>
        <v>-0.51334700000000311</v>
      </c>
    </row>
    <row r="211" spans="1:6" x14ac:dyDescent="0.45">
      <c r="A211" t="s">
        <v>917</v>
      </c>
      <c r="B211" s="9" t="s">
        <v>693</v>
      </c>
      <c r="C211" s="9" t="s">
        <v>909</v>
      </c>
      <c r="D211" s="13">
        <v>19.82</v>
      </c>
      <c r="E211" s="13">
        <v>19.382806410000001</v>
      </c>
      <c r="F211" s="13">
        <f t="shared" si="3"/>
        <v>-0.43719358999999969</v>
      </c>
    </row>
    <row r="212" spans="1:6" x14ac:dyDescent="0.45">
      <c r="A212" t="s">
        <v>918</v>
      </c>
      <c r="B212" s="9" t="s">
        <v>693</v>
      </c>
      <c r="C212" s="9" t="s">
        <v>909</v>
      </c>
      <c r="D212" s="13">
        <v>22.98</v>
      </c>
      <c r="E212" s="13">
        <v>22.55165731</v>
      </c>
      <c r="F212" s="13">
        <f t="shared" si="3"/>
        <v>-0.42834269000000091</v>
      </c>
    </row>
    <row r="213" spans="1:6" x14ac:dyDescent="0.45">
      <c r="A213" t="s">
        <v>919</v>
      </c>
      <c r="B213" s="9" t="s">
        <v>693</v>
      </c>
      <c r="C213" s="9" t="s">
        <v>909</v>
      </c>
      <c r="D213" s="13">
        <v>29.91</v>
      </c>
      <c r="E213" s="13">
        <v>28.262839499999998</v>
      </c>
      <c r="F213" s="13">
        <f t="shared" si="3"/>
        <v>-1.6471605000000018</v>
      </c>
    </row>
    <row r="214" spans="1:6" x14ac:dyDescent="0.45">
      <c r="A214" t="s">
        <v>920</v>
      </c>
      <c r="B214" s="9" t="s">
        <v>693</v>
      </c>
      <c r="C214" s="9" t="s">
        <v>909</v>
      </c>
      <c r="D214" s="13">
        <v>29.19</v>
      </c>
      <c r="E214" s="13">
        <v>27.907462800000001</v>
      </c>
      <c r="F214" s="13">
        <f t="shared" si="3"/>
        <v>-1.2825372000000002</v>
      </c>
    </row>
    <row r="215" spans="1:6" x14ac:dyDescent="0.45">
      <c r="A215" t="s">
        <v>921</v>
      </c>
      <c r="B215" s="9" t="s">
        <v>693</v>
      </c>
      <c r="C215" s="9" t="s">
        <v>909</v>
      </c>
      <c r="D215" s="13">
        <v>22.23</v>
      </c>
      <c r="E215" s="13">
        <v>21.81067762</v>
      </c>
      <c r="F215" s="13">
        <f t="shared" si="3"/>
        <v>-0.41932238000000055</v>
      </c>
    </row>
    <row r="216" spans="1:6" x14ac:dyDescent="0.45">
      <c r="A216" t="s">
        <v>922</v>
      </c>
      <c r="B216" s="9" t="s">
        <v>693</v>
      </c>
      <c r="C216" s="9" t="s">
        <v>923</v>
      </c>
      <c r="D216" s="13">
        <v>28.47</v>
      </c>
      <c r="E216" s="13">
        <v>27.099642580000001</v>
      </c>
      <c r="F216" s="13">
        <f t="shared" si="3"/>
        <v>-1.3703574199999977</v>
      </c>
    </row>
    <row r="217" spans="1:6" x14ac:dyDescent="0.45">
      <c r="A217" t="s">
        <v>924</v>
      </c>
      <c r="B217" s="9" t="s">
        <v>693</v>
      </c>
      <c r="C217" s="9" t="s">
        <v>923</v>
      </c>
      <c r="D217" s="13">
        <v>29.19</v>
      </c>
      <c r="E217" s="13">
        <v>28.430097</v>
      </c>
      <c r="F217" s="13">
        <f t="shared" si="3"/>
        <v>-0.75990300000000133</v>
      </c>
    </row>
    <row r="218" spans="1:6" x14ac:dyDescent="0.45">
      <c r="A218" t="s">
        <v>925</v>
      </c>
      <c r="B218" s="9" t="s">
        <v>698</v>
      </c>
      <c r="C218" s="9" t="s">
        <v>923</v>
      </c>
      <c r="D218" s="13">
        <v>27.26</v>
      </c>
      <c r="E218" s="13">
        <v>26.0391443</v>
      </c>
      <c r="F218" s="13">
        <f t="shared" si="3"/>
        <v>-1.2208557000000013</v>
      </c>
    </row>
    <row r="219" spans="1:6" x14ac:dyDescent="0.45">
      <c r="A219" t="s">
        <v>926</v>
      </c>
      <c r="B219" s="9" t="s">
        <v>698</v>
      </c>
      <c r="C219" s="9" t="s">
        <v>923</v>
      </c>
      <c r="D219" s="13">
        <v>27.26</v>
      </c>
      <c r="E219" s="13">
        <v>26.727841269999999</v>
      </c>
      <c r="F219" s="13">
        <f t="shared" si="3"/>
        <v>-0.53215873000000258</v>
      </c>
    </row>
    <row r="220" spans="1:6" x14ac:dyDescent="0.45">
      <c r="A220" t="s">
        <v>927</v>
      </c>
      <c r="B220" s="9" t="s">
        <v>693</v>
      </c>
      <c r="C220" s="9" t="s">
        <v>923</v>
      </c>
      <c r="D220" s="13">
        <v>18.45</v>
      </c>
      <c r="E220" s="13">
        <v>17.759658340000001</v>
      </c>
      <c r="F220" s="13">
        <f t="shared" si="3"/>
        <v>-0.69034165999999786</v>
      </c>
    </row>
    <row r="221" spans="1:6" x14ac:dyDescent="0.45">
      <c r="A221" t="s">
        <v>928</v>
      </c>
      <c r="B221" s="9" t="s">
        <v>698</v>
      </c>
      <c r="C221" s="9" t="s">
        <v>923</v>
      </c>
      <c r="D221" s="13">
        <v>17.53</v>
      </c>
      <c r="E221" s="13">
        <v>17.62403698</v>
      </c>
      <c r="F221" s="13">
        <f t="shared" si="3"/>
        <v>9.4036979999998493E-2</v>
      </c>
    </row>
    <row r="222" spans="1:6" x14ac:dyDescent="0.45">
      <c r="A222" t="s">
        <v>929</v>
      </c>
      <c r="B222" s="9" t="s">
        <v>693</v>
      </c>
      <c r="C222" s="9" t="s">
        <v>923</v>
      </c>
      <c r="D222" s="13">
        <v>25.11</v>
      </c>
      <c r="E222" s="13">
        <v>24.680405759999999</v>
      </c>
      <c r="F222" s="13">
        <f t="shared" si="3"/>
        <v>-0.42959424000000013</v>
      </c>
    </row>
    <row r="223" spans="1:6" x14ac:dyDescent="0.45">
      <c r="A223" t="s">
        <v>930</v>
      </c>
      <c r="B223" s="9" t="s">
        <v>693</v>
      </c>
      <c r="C223" s="9" t="s">
        <v>923</v>
      </c>
      <c r="D223" s="13">
        <v>22.23</v>
      </c>
      <c r="E223" s="13">
        <v>21.67398386</v>
      </c>
      <c r="F223" s="13">
        <f t="shared" si="3"/>
        <v>-0.55601614000000055</v>
      </c>
    </row>
    <row r="224" spans="1:6" x14ac:dyDescent="0.45">
      <c r="A224" t="s">
        <v>931</v>
      </c>
      <c r="B224" s="9" t="s">
        <v>693</v>
      </c>
      <c r="C224" s="9" t="s">
        <v>923</v>
      </c>
      <c r="D224" s="13">
        <v>30.85</v>
      </c>
      <c r="E224" s="13">
        <v>29.858848800000001</v>
      </c>
      <c r="F224" s="13">
        <f t="shared" si="3"/>
        <v>-0.9911512000000009</v>
      </c>
    </row>
    <row r="225" spans="1:6" x14ac:dyDescent="0.45">
      <c r="A225" t="s">
        <v>932</v>
      </c>
      <c r="B225" s="9" t="s">
        <v>698</v>
      </c>
      <c r="C225" s="9" t="s">
        <v>923</v>
      </c>
      <c r="D225" s="13">
        <v>29.91</v>
      </c>
      <c r="E225" s="13">
        <v>29.017210309999999</v>
      </c>
      <c r="F225" s="13">
        <f t="shared" si="3"/>
        <v>-0.89278969000000075</v>
      </c>
    </row>
    <row r="226" spans="1:6" x14ac:dyDescent="0.45">
      <c r="A226" t="s">
        <v>933</v>
      </c>
      <c r="B226" s="9" t="s">
        <v>981</v>
      </c>
      <c r="C226" s="9" t="s">
        <v>923</v>
      </c>
      <c r="D226" s="13">
        <v>19.82</v>
      </c>
      <c r="E226" s="13">
        <v>19.667768450000001</v>
      </c>
      <c r="F226" s="13">
        <f t="shared" si="3"/>
        <v>-0.15223154999999977</v>
      </c>
    </row>
    <row r="227" spans="1:6" x14ac:dyDescent="0.45">
      <c r="A227" t="s">
        <v>934</v>
      </c>
      <c r="B227" s="9" t="s">
        <v>698</v>
      </c>
      <c r="C227" s="9" t="s">
        <v>923</v>
      </c>
      <c r="D227" s="13">
        <v>23.76</v>
      </c>
      <c r="E227" s="13">
        <v>23.368406610000001</v>
      </c>
      <c r="F227" s="13">
        <f t="shared" si="3"/>
        <v>-0.3915933900000006</v>
      </c>
    </row>
    <row r="228" spans="1:6" x14ac:dyDescent="0.45">
      <c r="A228" t="s">
        <v>935</v>
      </c>
      <c r="B228" s="9" t="s">
        <v>693</v>
      </c>
      <c r="C228" s="9" t="s">
        <v>936</v>
      </c>
      <c r="D228" s="13">
        <v>21.4</v>
      </c>
      <c r="E228" s="13">
        <v>20.669</v>
      </c>
      <c r="F228" s="13">
        <f t="shared" si="3"/>
        <v>-0.7309999999999981</v>
      </c>
    </row>
    <row r="229" spans="1:6" x14ac:dyDescent="0.45">
      <c r="A229" t="s">
        <v>937</v>
      </c>
      <c r="B229" s="9" t="s">
        <v>698</v>
      </c>
      <c r="C229" s="9" t="s">
        <v>936</v>
      </c>
      <c r="D229" s="13">
        <v>28.47</v>
      </c>
      <c r="E229" s="13">
        <v>27.475999999999999</v>
      </c>
      <c r="F229" s="13">
        <f t="shared" si="3"/>
        <v>-0.99399999999999977</v>
      </c>
    </row>
    <row r="230" spans="1:6" x14ac:dyDescent="0.45">
      <c r="A230" t="s">
        <v>938</v>
      </c>
      <c r="B230" s="9" t="s">
        <v>698</v>
      </c>
      <c r="C230" s="9" t="s">
        <v>936</v>
      </c>
      <c r="D230" s="13">
        <v>17.53</v>
      </c>
      <c r="E230" s="13">
        <v>17.863</v>
      </c>
      <c r="F230" s="13">
        <f t="shared" si="3"/>
        <v>0.33299999999999841</v>
      </c>
    </row>
    <row r="231" spans="1:6" x14ac:dyDescent="0.45">
      <c r="A231" t="s">
        <v>939</v>
      </c>
      <c r="B231" s="9" t="s">
        <v>698</v>
      </c>
      <c r="C231" s="9" t="s">
        <v>936</v>
      </c>
      <c r="D231" s="13">
        <v>22.98</v>
      </c>
      <c r="E231" s="13">
        <v>22.297000000000001</v>
      </c>
      <c r="F231" s="13">
        <f t="shared" si="3"/>
        <v>-0.68299999999999983</v>
      </c>
    </row>
    <row r="232" spans="1:6" x14ac:dyDescent="0.45">
      <c r="A232" t="s">
        <v>940</v>
      </c>
      <c r="B232" s="9" t="s">
        <v>693</v>
      </c>
      <c r="C232" s="9" t="s">
        <v>936</v>
      </c>
      <c r="D232" s="13">
        <v>25.11</v>
      </c>
      <c r="E232" s="13">
        <v>24.524999999999999</v>
      </c>
      <c r="F232" s="13">
        <f t="shared" si="3"/>
        <v>-0.58500000000000085</v>
      </c>
    </row>
    <row r="233" spans="1:6" x14ac:dyDescent="0.45">
      <c r="A233" t="s">
        <v>941</v>
      </c>
      <c r="B233" s="9" t="s">
        <v>698</v>
      </c>
      <c r="C233" s="9" t="s">
        <v>936</v>
      </c>
      <c r="D233" s="13">
        <v>29.91</v>
      </c>
      <c r="E233" s="13">
        <v>29.475000000000001</v>
      </c>
      <c r="F233" s="13">
        <f t="shared" si="3"/>
        <v>-0.43499999999999872</v>
      </c>
    </row>
    <row r="234" spans="1:6" x14ac:dyDescent="0.45">
      <c r="A234" t="s">
        <v>942</v>
      </c>
      <c r="B234" s="9" t="s">
        <v>698</v>
      </c>
      <c r="C234" s="9" t="s">
        <v>943</v>
      </c>
      <c r="D234" s="13">
        <v>30.85</v>
      </c>
      <c r="E234" s="13">
        <v>30.358000000000001</v>
      </c>
      <c r="F234" s="13">
        <f t="shared" si="3"/>
        <v>-0.49200000000000088</v>
      </c>
    </row>
    <row r="235" spans="1:6" x14ac:dyDescent="0.45">
      <c r="A235" t="s">
        <v>944</v>
      </c>
      <c r="B235" s="9" t="s">
        <v>698</v>
      </c>
      <c r="C235" s="9" t="s">
        <v>943</v>
      </c>
      <c r="D235" s="13">
        <v>22.98</v>
      </c>
      <c r="E235" s="13">
        <v>29.305</v>
      </c>
      <c r="F235" s="13">
        <f t="shared" si="3"/>
        <v>6.3249999999999993</v>
      </c>
    </row>
    <row r="236" spans="1:6" x14ac:dyDescent="0.45">
      <c r="A236" t="s">
        <v>945</v>
      </c>
      <c r="B236" s="9" t="s">
        <v>698</v>
      </c>
      <c r="C236" s="9" t="s">
        <v>943</v>
      </c>
      <c r="D236" s="13">
        <v>21.13</v>
      </c>
      <c r="E236" s="13">
        <v>20.652999999999999</v>
      </c>
      <c r="F236" s="13">
        <f t="shared" si="3"/>
        <v>-0.47700000000000031</v>
      </c>
    </row>
    <row r="237" spans="1:6" x14ac:dyDescent="0.45">
      <c r="A237" t="s">
        <v>946</v>
      </c>
      <c r="B237" s="9" t="s">
        <v>698</v>
      </c>
      <c r="C237" s="9" t="s">
        <v>943</v>
      </c>
      <c r="D237" s="13">
        <v>27.26</v>
      </c>
      <c r="E237" s="13">
        <v>25.687999999999999</v>
      </c>
      <c r="F237" s="13">
        <f t="shared" si="3"/>
        <v>-1.5720000000000027</v>
      </c>
    </row>
    <row r="238" spans="1:6" x14ac:dyDescent="0.45">
      <c r="A238" t="s">
        <v>947</v>
      </c>
      <c r="B238" s="9" t="s">
        <v>698</v>
      </c>
      <c r="C238" s="9" t="s">
        <v>943</v>
      </c>
      <c r="D238" s="13">
        <v>25.11</v>
      </c>
      <c r="E238" s="13">
        <v>24.673999999999999</v>
      </c>
      <c r="F238" s="13">
        <f t="shared" si="3"/>
        <v>-0.43599999999999994</v>
      </c>
    </row>
    <row r="239" spans="1:6" x14ac:dyDescent="0.45">
      <c r="A239" t="s">
        <v>948</v>
      </c>
      <c r="B239" s="9" t="s">
        <v>698</v>
      </c>
      <c r="C239" s="9" t="s">
        <v>943</v>
      </c>
      <c r="D239" s="13">
        <v>18.82</v>
      </c>
      <c r="E239" s="13">
        <v>18.253</v>
      </c>
      <c r="F239" s="13">
        <f t="shared" si="3"/>
        <v>-0.56700000000000017</v>
      </c>
    </row>
    <row r="240" spans="1:6" x14ac:dyDescent="0.45">
      <c r="A240" t="s">
        <v>949</v>
      </c>
      <c r="B240" s="9" t="s">
        <v>693</v>
      </c>
      <c r="C240" s="9" t="s">
        <v>943</v>
      </c>
      <c r="D240" s="13">
        <v>23.76</v>
      </c>
      <c r="E240" s="13">
        <v>20.902999999999999</v>
      </c>
      <c r="F240" s="13">
        <f t="shared" si="3"/>
        <v>-2.8570000000000029</v>
      </c>
    </row>
    <row r="241" spans="1:6" x14ac:dyDescent="0.45">
      <c r="A241" t="s">
        <v>950</v>
      </c>
      <c r="B241" s="9" t="s">
        <v>698</v>
      </c>
      <c r="C241" s="9" t="s">
        <v>943</v>
      </c>
      <c r="D241" s="13">
        <v>21.4</v>
      </c>
      <c r="E241" s="13">
        <v>23.728000000000002</v>
      </c>
      <c r="F241" s="13">
        <f t="shared" si="3"/>
        <v>2.328000000000003</v>
      </c>
    </row>
    <row r="242" spans="1:6" x14ac:dyDescent="0.45">
      <c r="A242" t="s">
        <v>951</v>
      </c>
      <c r="B242" s="9" t="s">
        <v>693</v>
      </c>
      <c r="C242" s="9" t="s">
        <v>952</v>
      </c>
      <c r="D242" s="13">
        <v>22.23</v>
      </c>
      <c r="E242" s="13">
        <v>22.068999999999999</v>
      </c>
      <c r="F242" s="13">
        <f t="shared" si="3"/>
        <v>-0.16100000000000136</v>
      </c>
    </row>
    <row r="243" spans="1:6" x14ac:dyDescent="0.45">
      <c r="A243" t="s">
        <v>953</v>
      </c>
      <c r="B243" s="9" t="s">
        <v>693</v>
      </c>
      <c r="C243" s="9" t="s">
        <v>952</v>
      </c>
      <c r="D243" s="13">
        <v>18.45</v>
      </c>
      <c r="E243" s="13">
        <v>17.599</v>
      </c>
      <c r="F243" s="13">
        <f t="shared" si="3"/>
        <v>-0.85099999999999909</v>
      </c>
    </row>
    <row r="244" spans="1:6" x14ac:dyDescent="0.45">
      <c r="A244" t="s">
        <v>954</v>
      </c>
      <c r="B244" s="9" t="s">
        <v>698</v>
      </c>
      <c r="C244" s="9" t="s">
        <v>952</v>
      </c>
      <c r="D244" s="13">
        <v>21.52</v>
      </c>
      <c r="E244" s="13">
        <v>20.811</v>
      </c>
      <c r="F244" s="13">
        <f t="shared" si="3"/>
        <v>-0.70899999999999963</v>
      </c>
    </row>
    <row r="245" spans="1:6" x14ac:dyDescent="0.45">
      <c r="A245" t="s">
        <v>955</v>
      </c>
      <c r="B245" s="9" t="s">
        <v>698</v>
      </c>
      <c r="C245" s="9" t="s">
        <v>952</v>
      </c>
      <c r="D245" s="13">
        <v>25.11</v>
      </c>
      <c r="E245" s="13">
        <v>24.126000000000001</v>
      </c>
      <c r="F245" s="13">
        <f t="shared" si="3"/>
        <v>-0.98399999999999821</v>
      </c>
    </row>
    <row r="246" spans="1:6" x14ac:dyDescent="0.45">
      <c r="A246" t="s">
        <v>956</v>
      </c>
      <c r="B246" s="9" t="s">
        <v>698</v>
      </c>
      <c r="C246" s="9" t="s">
        <v>952</v>
      </c>
      <c r="D246" s="13">
        <v>21.13</v>
      </c>
      <c r="E246" s="13">
        <v>20.324999999999999</v>
      </c>
      <c r="F246" s="13">
        <f t="shared" si="3"/>
        <v>-0.80499999999999972</v>
      </c>
    </row>
    <row r="247" spans="1:6" x14ac:dyDescent="0.45">
      <c r="A247" t="s">
        <v>957</v>
      </c>
      <c r="B247" s="9" t="s">
        <v>698</v>
      </c>
      <c r="C247" s="9" t="s">
        <v>952</v>
      </c>
      <c r="D247" s="13">
        <v>23.76</v>
      </c>
      <c r="E247" s="13">
        <v>23.297999999999998</v>
      </c>
      <c r="F247" s="13">
        <f t="shared" si="3"/>
        <v>-0.4620000000000033</v>
      </c>
    </row>
    <row r="248" spans="1:6" x14ac:dyDescent="0.45">
      <c r="A248" t="s">
        <v>958</v>
      </c>
      <c r="B248" s="9" t="s">
        <v>698</v>
      </c>
      <c r="C248" s="9" t="s">
        <v>952</v>
      </c>
      <c r="D248" s="13">
        <v>27.26</v>
      </c>
      <c r="E248" s="13">
        <v>26.803000000000001</v>
      </c>
      <c r="F248" s="13">
        <f t="shared" si="3"/>
        <v>-0.45700000000000074</v>
      </c>
    </row>
    <row r="249" spans="1:6" x14ac:dyDescent="0.45">
      <c r="A249" t="s">
        <v>959</v>
      </c>
      <c r="B249" s="9" t="s">
        <v>698</v>
      </c>
      <c r="C249" s="9" t="s">
        <v>952</v>
      </c>
      <c r="D249" s="13">
        <v>18.82</v>
      </c>
      <c r="E249" s="13">
        <v>18.158000000000001</v>
      </c>
      <c r="F249" s="13">
        <f t="shared" si="3"/>
        <v>-0.66199999999999903</v>
      </c>
    </row>
    <row r="250" spans="1:6" x14ac:dyDescent="0.45">
      <c r="A250" t="s">
        <v>960</v>
      </c>
      <c r="B250" s="9" t="s">
        <v>693</v>
      </c>
      <c r="C250" s="9" t="s">
        <v>952</v>
      </c>
      <c r="D250" s="13">
        <v>29.91</v>
      </c>
      <c r="E250" s="13">
        <v>28.927</v>
      </c>
      <c r="F250" s="13">
        <f t="shared" si="3"/>
        <v>-0.98300000000000054</v>
      </c>
    </row>
    <row r="251" spans="1:6" x14ac:dyDescent="0.45">
      <c r="A251" t="s">
        <v>961</v>
      </c>
      <c r="B251" s="9" t="s">
        <v>698</v>
      </c>
      <c r="C251" s="9" t="s">
        <v>952</v>
      </c>
      <c r="D251" s="13">
        <v>28.47</v>
      </c>
      <c r="E251" s="13">
        <v>27.541</v>
      </c>
      <c r="F251" s="13">
        <f t="shared" si="3"/>
        <v>-0.92899999999999849</v>
      </c>
    </row>
    <row r="252" spans="1:6" x14ac:dyDescent="0.45">
      <c r="A252" t="s">
        <v>962</v>
      </c>
      <c r="B252" s="9" t="s">
        <v>698</v>
      </c>
      <c r="C252" s="9" t="s">
        <v>952</v>
      </c>
      <c r="D252" s="13">
        <v>30.85</v>
      </c>
      <c r="E252" s="13">
        <v>28.812000000000001</v>
      </c>
      <c r="F252" s="13">
        <f t="shared" si="3"/>
        <v>-2.0380000000000003</v>
      </c>
    </row>
    <row r="253" spans="1:6" x14ac:dyDescent="0.45">
      <c r="A253" t="s">
        <v>963</v>
      </c>
      <c r="B253" s="9" t="s">
        <v>693</v>
      </c>
      <c r="C253" s="9" t="s">
        <v>952</v>
      </c>
      <c r="D253" s="13">
        <v>29.19</v>
      </c>
      <c r="E253" s="13">
        <v>28.856999999999999</v>
      </c>
      <c r="F253" s="13">
        <f t="shared" si="3"/>
        <v>-0.33300000000000196</v>
      </c>
    </row>
    <row r="254" spans="1:6" x14ac:dyDescent="0.45">
      <c r="A254" t="s">
        <v>964</v>
      </c>
      <c r="B254" s="9" t="s">
        <v>698</v>
      </c>
      <c r="C254" s="9" t="s">
        <v>965</v>
      </c>
      <c r="D254" s="13">
        <v>27.26</v>
      </c>
      <c r="E254" s="13">
        <v>26.44</v>
      </c>
      <c r="F254" s="13">
        <f t="shared" si="3"/>
        <v>-0.82000000000000028</v>
      </c>
    </row>
    <row r="255" spans="1:6" x14ac:dyDescent="0.45">
      <c r="A255" t="s">
        <v>966</v>
      </c>
      <c r="B255" s="9" t="s">
        <v>698</v>
      </c>
      <c r="C255" s="9" t="s">
        <v>965</v>
      </c>
      <c r="D255" s="13">
        <v>18.45</v>
      </c>
      <c r="E255" s="13">
        <v>17.890999999999998</v>
      </c>
      <c r="F255" s="13">
        <f t="shared" si="3"/>
        <v>-0.55900000000000105</v>
      </c>
    </row>
    <row r="256" spans="1:6" x14ac:dyDescent="0.45">
      <c r="A256" t="s">
        <v>967</v>
      </c>
      <c r="B256" s="9" t="s">
        <v>693</v>
      </c>
      <c r="C256" s="9" t="s">
        <v>965</v>
      </c>
      <c r="D256" s="13">
        <v>22.98</v>
      </c>
      <c r="E256" s="13">
        <v>22.74</v>
      </c>
      <c r="F256" s="13">
        <f t="shared" si="3"/>
        <v>-0.24000000000000199</v>
      </c>
    </row>
    <row r="257" spans="1:6" x14ac:dyDescent="0.45">
      <c r="A257" t="s">
        <v>968</v>
      </c>
      <c r="B257" s="9" t="s">
        <v>698</v>
      </c>
      <c r="C257" s="9" t="s">
        <v>965</v>
      </c>
      <c r="D257" s="13">
        <v>21.52</v>
      </c>
      <c r="E257" s="13">
        <v>20.911000000000001</v>
      </c>
      <c r="F257" s="13">
        <f t="shared" si="3"/>
        <v>-0.60899999999999821</v>
      </c>
    </row>
    <row r="258" spans="1:6" x14ac:dyDescent="0.45">
      <c r="A258" t="s">
        <v>969</v>
      </c>
      <c r="B258" s="9" t="s">
        <v>698</v>
      </c>
      <c r="C258" s="9" t="s">
        <v>965</v>
      </c>
      <c r="D258" s="13">
        <v>18.82</v>
      </c>
      <c r="E258" s="13">
        <v>18.347000000000001</v>
      </c>
      <c r="F258" s="13">
        <f t="shared" si="3"/>
        <v>-0.47299999999999898</v>
      </c>
    </row>
    <row r="259" spans="1:6" x14ac:dyDescent="0.45">
      <c r="A259" t="s">
        <v>970</v>
      </c>
      <c r="B259" s="9" t="s">
        <v>693</v>
      </c>
      <c r="C259" s="9" t="s">
        <v>965</v>
      </c>
      <c r="D259" s="13">
        <v>17.53</v>
      </c>
      <c r="E259" s="13">
        <v>17.902000000000001</v>
      </c>
      <c r="F259" s="13">
        <f t="shared" ref="F259:F261" si="4">E259-D259</f>
        <v>0.37199999999999989</v>
      </c>
    </row>
    <row r="260" spans="1:6" x14ac:dyDescent="0.45">
      <c r="A260" t="s">
        <v>971</v>
      </c>
      <c r="B260" s="9" t="s">
        <v>693</v>
      </c>
      <c r="C260" s="9" t="s">
        <v>965</v>
      </c>
      <c r="D260" s="13">
        <v>21.4</v>
      </c>
      <c r="E260" s="13">
        <v>20.556999999999999</v>
      </c>
      <c r="F260" s="13">
        <f t="shared" si="4"/>
        <v>-0.84299999999999997</v>
      </c>
    </row>
    <row r="261" spans="1:6" x14ac:dyDescent="0.45">
      <c r="A261" t="s">
        <v>972</v>
      </c>
      <c r="B261" s="9" t="s">
        <v>698</v>
      </c>
      <c r="C261" s="9" t="s">
        <v>965</v>
      </c>
      <c r="D261" s="13">
        <v>28.47</v>
      </c>
      <c r="E261" s="13">
        <v>26.957000000000001</v>
      </c>
      <c r="F261" s="13">
        <f t="shared" si="4"/>
        <v>-1.5129999999999981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88D3C3-E4B5-4B51-ADDE-CF5FC46F4869}">
  <sheetPr codeName="SaveLog"/>
  <dimension ref="A2:C49"/>
  <sheetViews>
    <sheetView workbookViewId="0"/>
  </sheetViews>
  <sheetFormatPr defaultColWidth="8.86328125" defaultRowHeight="14.25" x14ac:dyDescent="0.45"/>
  <cols>
    <col min="1" max="2" width="10" bestFit="1" customWidth="1"/>
  </cols>
  <sheetData>
    <row r="2" spans="1:3" x14ac:dyDescent="0.45">
      <c r="A2" s="8">
        <v>43421</v>
      </c>
      <c r="B2" s="7">
        <v>0.22146990740740743</v>
      </c>
      <c r="C2" t="s">
        <v>686</v>
      </c>
    </row>
    <row r="3" spans="1:3" x14ac:dyDescent="0.45">
      <c r="A3" s="8">
        <v>43421</v>
      </c>
      <c r="B3" s="7">
        <v>0.22335648148148149</v>
      </c>
      <c r="C3" t="s">
        <v>686</v>
      </c>
    </row>
    <row r="4" spans="1:3" x14ac:dyDescent="0.45">
      <c r="A4" s="8">
        <v>43421</v>
      </c>
      <c r="B4" s="7">
        <v>0.22418981481481481</v>
      </c>
      <c r="C4" t="s">
        <v>686</v>
      </c>
    </row>
    <row r="5" spans="1:3" x14ac:dyDescent="0.45">
      <c r="A5" s="8">
        <v>43423</v>
      </c>
      <c r="B5" s="7">
        <v>0.46681712962962968</v>
      </c>
      <c r="C5" t="s">
        <v>686</v>
      </c>
    </row>
    <row r="6" spans="1:3" x14ac:dyDescent="0.45">
      <c r="A6" s="8">
        <v>43423</v>
      </c>
      <c r="B6" s="7">
        <v>0.46685185185185185</v>
      </c>
      <c r="C6" t="s">
        <v>686</v>
      </c>
    </row>
    <row r="7" spans="1:3" x14ac:dyDescent="0.45">
      <c r="A7" s="8">
        <v>43423</v>
      </c>
      <c r="B7" s="7">
        <v>0.46688657407407402</v>
      </c>
      <c r="C7" t="s">
        <v>686</v>
      </c>
    </row>
    <row r="8" spans="1:3" x14ac:dyDescent="0.45">
      <c r="A8" s="8">
        <v>43423</v>
      </c>
      <c r="B8" s="7">
        <v>0.4695023148148148</v>
      </c>
      <c r="C8" t="s">
        <v>686</v>
      </c>
    </row>
    <row r="9" spans="1:3" x14ac:dyDescent="0.45">
      <c r="A9" s="8">
        <v>43427</v>
      </c>
      <c r="B9" s="7">
        <v>0.20526620370370371</v>
      </c>
      <c r="C9" t="s">
        <v>686</v>
      </c>
    </row>
    <row r="10" spans="1:3" x14ac:dyDescent="0.45">
      <c r="A10" s="8">
        <v>43427</v>
      </c>
      <c r="B10" s="7">
        <v>0.20534722222222224</v>
      </c>
      <c r="C10" t="s">
        <v>686</v>
      </c>
    </row>
    <row r="11" spans="1:3" x14ac:dyDescent="0.45">
      <c r="A11" s="8">
        <v>43427</v>
      </c>
      <c r="B11" s="7">
        <v>0.20824074074074073</v>
      </c>
      <c r="C11" t="s">
        <v>686</v>
      </c>
    </row>
    <row r="12" spans="1:3" x14ac:dyDescent="0.45">
      <c r="A12" s="8">
        <v>43427</v>
      </c>
      <c r="B12" s="7">
        <v>0.21086805555555554</v>
      </c>
      <c r="C12" t="s">
        <v>686</v>
      </c>
    </row>
    <row r="13" spans="1:3" x14ac:dyDescent="0.45">
      <c r="A13" s="8">
        <v>43427</v>
      </c>
      <c r="B13" s="7">
        <v>0.89020833333333327</v>
      </c>
      <c r="C13" t="s">
        <v>686</v>
      </c>
    </row>
    <row r="14" spans="1:3" x14ac:dyDescent="0.45">
      <c r="A14" s="8">
        <v>43427</v>
      </c>
      <c r="B14" s="7">
        <v>0.89048611111111109</v>
      </c>
      <c r="C14" t="s">
        <v>686</v>
      </c>
    </row>
    <row r="15" spans="1:3" x14ac:dyDescent="0.45">
      <c r="A15" s="8">
        <v>43427</v>
      </c>
      <c r="B15" s="7">
        <v>0.90182870370370372</v>
      </c>
      <c r="C15" t="s">
        <v>686</v>
      </c>
    </row>
    <row r="16" spans="1:3" x14ac:dyDescent="0.45">
      <c r="A16" s="8">
        <v>43428</v>
      </c>
      <c r="B16" s="7">
        <v>0.7521064814814814</v>
      </c>
      <c r="C16" t="s">
        <v>686</v>
      </c>
    </row>
    <row r="17" spans="1:3" x14ac:dyDescent="0.45">
      <c r="A17" s="8">
        <v>43429</v>
      </c>
      <c r="B17" s="7">
        <v>0.21553240740740742</v>
      </c>
      <c r="C17" t="s">
        <v>686</v>
      </c>
    </row>
    <row r="18" spans="1:3" x14ac:dyDescent="0.45">
      <c r="A18" s="8">
        <v>43429</v>
      </c>
      <c r="B18" s="7">
        <v>0.21561342592592592</v>
      </c>
      <c r="C18" t="s">
        <v>686</v>
      </c>
    </row>
    <row r="19" spans="1:3" x14ac:dyDescent="0.45">
      <c r="A19" s="8">
        <v>43429</v>
      </c>
      <c r="B19" s="7">
        <v>0.23932870370370371</v>
      </c>
      <c r="C19" t="s">
        <v>686</v>
      </c>
    </row>
    <row r="20" spans="1:3" x14ac:dyDescent="0.45">
      <c r="A20" s="8">
        <v>43429</v>
      </c>
      <c r="B20" s="7">
        <v>0.2398726851851852</v>
      </c>
      <c r="C20" t="s">
        <v>686</v>
      </c>
    </row>
    <row r="21" spans="1:3" x14ac:dyDescent="0.45">
      <c r="A21" s="8">
        <v>43429</v>
      </c>
      <c r="B21" s="7">
        <v>0.24069444444444443</v>
      </c>
      <c r="C21" t="s">
        <v>686</v>
      </c>
    </row>
    <row r="22" spans="1:3" x14ac:dyDescent="0.45">
      <c r="A22" s="8">
        <v>43429</v>
      </c>
      <c r="B22" s="7">
        <v>0.24229166666666666</v>
      </c>
      <c r="C22" t="s">
        <v>686</v>
      </c>
    </row>
    <row r="23" spans="1:3" x14ac:dyDescent="0.45">
      <c r="A23" s="8">
        <v>43429</v>
      </c>
      <c r="B23" s="7">
        <v>0.25696759259259261</v>
      </c>
      <c r="C23" t="s">
        <v>686</v>
      </c>
    </row>
    <row r="24" spans="1:3" x14ac:dyDescent="0.45">
      <c r="A24" s="8">
        <v>43432</v>
      </c>
      <c r="B24" s="7">
        <v>0.82276620370370368</v>
      </c>
    </row>
    <row r="25" spans="1:3" x14ac:dyDescent="0.45">
      <c r="A25" s="8">
        <v>43432</v>
      </c>
      <c r="B25" s="7">
        <v>0.82341435185185186</v>
      </c>
    </row>
    <row r="26" spans="1:3" x14ac:dyDescent="0.45">
      <c r="A26" s="8">
        <v>43432</v>
      </c>
      <c r="B26" s="7">
        <v>0.82476851851851851</v>
      </c>
    </row>
    <row r="27" spans="1:3" x14ac:dyDescent="0.45">
      <c r="A27" s="8">
        <v>43432</v>
      </c>
      <c r="B27" s="7">
        <v>0.84181712962962962</v>
      </c>
      <c r="C27" t="s">
        <v>686</v>
      </c>
    </row>
    <row r="28" spans="1:3" x14ac:dyDescent="0.45">
      <c r="A28" s="8">
        <v>43435</v>
      </c>
      <c r="B28" s="7">
        <v>0.48473379629629632</v>
      </c>
      <c r="C28" t="s">
        <v>686</v>
      </c>
    </row>
    <row r="29" spans="1:3" x14ac:dyDescent="0.45">
      <c r="A29" s="8">
        <v>43435</v>
      </c>
      <c r="B29" s="7">
        <v>0.48481481481481481</v>
      </c>
      <c r="C29" t="s">
        <v>686</v>
      </c>
    </row>
    <row r="30" spans="1:3" x14ac:dyDescent="0.45">
      <c r="A30" s="8">
        <v>43435</v>
      </c>
      <c r="B30" s="7">
        <v>0.48834490740740738</v>
      </c>
      <c r="C30" t="s">
        <v>686</v>
      </c>
    </row>
    <row r="31" spans="1:3" x14ac:dyDescent="0.45">
      <c r="A31" s="8">
        <v>43435</v>
      </c>
      <c r="B31" s="7">
        <v>0.61082175925925919</v>
      </c>
      <c r="C31" t="s">
        <v>686</v>
      </c>
    </row>
    <row r="32" spans="1:3" x14ac:dyDescent="0.45">
      <c r="A32" s="8">
        <v>43435</v>
      </c>
      <c r="B32" s="7">
        <v>0.61179398148148145</v>
      </c>
      <c r="C32" t="s">
        <v>686</v>
      </c>
    </row>
    <row r="33" spans="1:3" x14ac:dyDescent="0.45">
      <c r="A33" s="8">
        <v>43435</v>
      </c>
      <c r="B33" s="7">
        <v>0.61391203703703701</v>
      </c>
      <c r="C33" t="s">
        <v>686</v>
      </c>
    </row>
    <row r="34" spans="1:3" x14ac:dyDescent="0.45">
      <c r="A34" s="8">
        <v>43435</v>
      </c>
      <c r="B34" s="7">
        <v>0.61447916666666669</v>
      </c>
      <c r="C34" t="s">
        <v>686</v>
      </c>
    </row>
    <row r="35" spans="1:3" x14ac:dyDescent="0.45">
      <c r="A35" s="8">
        <v>43435</v>
      </c>
      <c r="B35" s="7">
        <v>0.61458333333333337</v>
      </c>
      <c r="C35" t="s">
        <v>686</v>
      </c>
    </row>
    <row r="36" spans="1:3" x14ac:dyDescent="0.45">
      <c r="A36" s="8">
        <v>43435</v>
      </c>
      <c r="B36" s="7">
        <v>0.61618055555555562</v>
      </c>
      <c r="C36" t="s">
        <v>686</v>
      </c>
    </row>
    <row r="37" spans="1:3" x14ac:dyDescent="0.45">
      <c r="A37" s="8">
        <v>43435</v>
      </c>
      <c r="B37" s="7">
        <v>0.62427083333333333</v>
      </c>
      <c r="C37" t="s">
        <v>686</v>
      </c>
    </row>
    <row r="38" spans="1:3" x14ac:dyDescent="0.45">
      <c r="A38" s="8">
        <v>43436</v>
      </c>
      <c r="B38" s="7">
        <v>0.40340277777777778</v>
      </c>
      <c r="C38" t="s">
        <v>686</v>
      </c>
    </row>
    <row r="39" spans="1:3" x14ac:dyDescent="0.45">
      <c r="A39" s="8">
        <v>43436</v>
      </c>
      <c r="B39" s="7">
        <v>0.40385416666666668</v>
      </c>
      <c r="C39" t="s">
        <v>686</v>
      </c>
    </row>
    <row r="40" spans="1:3" x14ac:dyDescent="0.45">
      <c r="A40" s="8">
        <v>43436</v>
      </c>
      <c r="B40" s="7">
        <v>0.59134259259259259</v>
      </c>
      <c r="C40" t="s">
        <v>686</v>
      </c>
    </row>
    <row r="41" spans="1:3" x14ac:dyDescent="0.45">
      <c r="A41" s="8">
        <v>43439</v>
      </c>
      <c r="B41" s="7">
        <v>9.6076388888888878E-2</v>
      </c>
      <c r="C41" t="s">
        <v>686</v>
      </c>
    </row>
    <row r="42" spans="1:3" x14ac:dyDescent="0.45">
      <c r="A42" s="8">
        <v>43439</v>
      </c>
      <c r="B42" s="7">
        <v>9.7905092592592599E-2</v>
      </c>
      <c r="C42" t="s">
        <v>686</v>
      </c>
    </row>
    <row r="43" spans="1:3" x14ac:dyDescent="0.45">
      <c r="A43" s="8">
        <v>43439</v>
      </c>
      <c r="B43" s="7">
        <v>0.10252314814814815</v>
      </c>
      <c r="C43" t="s">
        <v>686</v>
      </c>
    </row>
    <row r="44" spans="1:3" x14ac:dyDescent="0.45">
      <c r="A44" s="8">
        <v>43439</v>
      </c>
      <c r="B44" s="7">
        <v>0.10853009259259259</v>
      </c>
      <c r="C44" t="s">
        <v>686</v>
      </c>
    </row>
    <row r="45" spans="1:3" x14ac:dyDescent="0.45">
      <c r="A45" s="8">
        <v>43439</v>
      </c>
      <c r="B45" s="7">
        <v>0.11259259259259259</v>
      </c>
      <c r="C45" t="s">
        <v>686</v>
      </c>
    </row>
    <row r="46" spans="1:3" x14ac:dyDescent="0.45">
      <c r="A46" s="8">
        <v>43439</v>
      </c>
      <c r="B46" s="7">
        <v>0.11699074074074074</v>
      </c>
      <c r="C46" t="s">
        <v>686</v>
      </c>
    </row>
    <row r="47" spans="1:3" x14ac:dyDescent="0.45">
      <c r="A47" s="8">
        <v>43439</v>
      </c>
      <c r="B47" s="7">
        <v>0.12298611111111112</v>
      </c>
      <c r="C47" t="s">
        <v>686</v>
      </c>
    </row>
    <row r="48" spans="1:3" x14ac:dyDescent="0.45">
      <c r="A48" s="8">
        <v>43440</v>
      </c>
      <c r="B48" s="7">
        <v>0.61753472222222217</v>
      </c>
    </row>
    <row r="49" spans="1:2" x14ac:dyDescent="0.45">
      <c r="A49" s="8">
        <v>43440</v>
      </c>
      <c r="B49" s="7">
        <v>0.6196990740740741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DFEFEF-AC1A-4986-97BE-FFBF6FC83F4C}">
  <sheetPr codeName="Index1"/>
  <dimension ref="A1:E25"/>
  <sheetViews>
    <sheetView workbookViewId="0">
      <selection activeCell="B4" sqref="B4"/>
    </sheetView>
  </sheetViews>
  <sheetFormatPr defaultColWidth="10.265625" defaultRowHeight="13.15" x14ac:dyDescent="0.4"/>
  <cols>
    <col min="1" max="1" width="15.265625" style="1" bestFit="1" customWidth="1"/>
    <col min="2" max="2" width="12" style="1" bestFit="1" customWidth="1"/>
    <col min="3" max="3" width="44" style="1" bestFit="1" customWidth="1"/>
    <col min="4" max="4" width="119.265625" style="1" bestFit="1" customWidth="1"/>
    <col min="5" max="5" width="5.86328125" style="1" customWidth="1"/>
    <col min="6" max="6" width="18.86328125" style="1" customWidth="1"/>
    <col min="7" max="16384" width="10.265625" style="1"/>
  </cols>
  <sheetData>
    <row r="1" spans="1:5" x14ac:dyDescent="0.4">
      <c r="A1" s="1" t="s">
        <v>0</v>
      </c>
      <c r="B1" s="1" t="s">
        <v>1</v>
      </c>
      <c r="C1" s="2" t="s">
        <v>2</v>
      </c>
      <c r="D1" s="1" t="s">
        <v>3</v>
      </c>
      <c r="E1" s="1">
        <v>50022</v>
      </c>
    </row>
    <row r="2" spans="1:5" x14ac:dyDescent="0.4">
      <c r="A2" s="1" t="s">
        <v>0</v>
      </c>
      <c r="B2" s="1" t="s">
        <v>4</v>
      </c>
      <c r="C2" s="2" t="s">
        <v>5</v>
      </c>
      <c r="D2" s="1" t="s">
        <v>6</v>
      </c>
      <c r="E2" s="1">
        <v>50020</v>
      </c>
    </row>
    <row r="3" spans="1:5" x14ac:dyDescent="0.4">
      <c r="A3" s="1" t="s">
        <v>0</v>
      </c>
      <c r="B3" s="1" t="s">
        <v>977</v>
      </c>
      <c r="C3" s="2" t="s">
        <v>978</v>
      </c>
      <c r="D3" s="1" t="s">
        <v>7</v>
      </c>
      <c r="E3" s="1">
        <v>50030</v>
      </c>
    </row>
    <row r="4" spans="1:5" x14ac:dyDescent="0.4">
      <c r="A4" s="1" t="s">
        <v>0</v>
      </c>
      <c r="B4" s="1" t="s">
        <v>8</v>
      </c>
      <c r="C4" s="2" t="s">
        <v>9</v>
      </c>
      <c r="D4" s="1" t="s">
        <v>10</v>
      </c>
      <c r="E4" s="1">
        <v>50060</v>
      </c>
    </row>
    <row r="5" spans="1:5" x14ac:dyDescent="0.4">
      <c r="A5" s="1" t="s">
        <v>0</v>
      </c>
      <c r="B5" s="1" t="s">
        <v>11</v>
      </c>
      <c r="C5" s="2" t="s">
        <v>12</v>
      </c>
      <c r="D5" s="1" t="s">
        <v>13</v>
      </c>
      <c r="E5" s="1">
        <v>50050</v>
      </c>
    </row>
    <row r="6" spans="1:5" x14ac:dyDescent="0.4">
      <c r="A6" s="1" t="s">
        <v>0</v>
      </c>
      <c r="B6" s="1" t="s">
        <v>14</v>
      </c>
      <c r="C6" s="2" t="s">
        <v>15</v>
      </c>
      <c r="D6" s="1" t="s">
        <v>16</v>
      </c>
      <c r="E6" s="1">
        <v>50002</v>
      </c>
    </row>
    <row r="7" spans="1:5" x14ac:dyDescent="0.4">
      <c r="A7" s="1" t="s">
        <v>0</v>
      </c>
      <c r="B7" s="1" t="s">
        <v>17</v>
      </c>
      <c r="C7" s="2" t="s">
        <v>18</v>
      </c>
      <c r="D7" s="1" t="s">
        <v>19</v>
      </c>
      <c r="E7" s="1">
        <v>50010</v>
      </c>
    </row>
    <row r="8" spans="1:5" x14ac:dyDescent="0.4">
      <c r="A8" s="1" t="s">
        <v>0</v>
      </c>
      <c r="B8" s="1" t="s">
        <v>20</v>
      </c>
      <c r="C8" s="2" t="s">
        <v>21</v>
      </c>
      <c r="D8" s="1" t="s">
        <v>22</v>
      </c>
      <c r="E8" s="1">
        <v>50040</v>
      </c>
    </row>
    <row r="9" spans="1:5" x14ac:dyDescent="0.4">
      <c r="A9" s="1" t="s">
        <v>23</v>
      </c>
      <c r="B9" s="1" t="s">
        <v>24</v>
      </c>
      <c r="C9" s="2" t="s">
        <v>25</v>
      </c>
      <c r="D9" s="1" t="s">
        <v>26</v>
      </c>
      <c r="E9" s="1">
        <v>50120</v>
      </c>
    </row>
    <row r="10" spans="1:5" x14ac:dyDescent="0.4">
      <c r="A10" s="1" t="s">
        <v>23</v>
      </c>
      <c r="B10" s="1" t="s">
        <v>27</v>
      </c>
      <c r="C10" s="2" t="s">
        <v>28</v>
      </c>
      <c r="D10" s="1" t="s">
        <v>29</v>
      </c>
      <c r="E10" s="1">
        <v>50005</v>
      </c>
    </row>
    <row r="11" spans="1:5" x14ac:dyDescent="0.4">
      <c r="A11" s="1" t="s">
        <v>23</v>
      </c>
      <c r="B11" s="1" t="s">
        <v>30</v>
      </c>
      <c r="C11" s="2" t="s">
        <v>31</v>
      </c>
      <c r="D11" s="1" t="s">
        <v>32</v>
      </c>
      <c r="E11" s="1">
        <v>50130</v>
      </c>
    </row>
    <row r="12" spans="1:5" x14ac:dyDescent="0.4">
      <c r="A12" s="1" t="s">
        <v>33</v>
      </c>
      <c r="B12" s="1" t="s">
        <v>34</v>
      </c>
      <c r="C12" s="2" t="s">
        <v>35</v>
      </c>
      <c r="D12" s="1" t="s">
        <v>36</v>
      </c>
      <c r="E12" s="1">
        <v>50160</v>
      </c>
    </row>
    <row r="13" spans="1:5" x14ac:dyDescent="0.4">
      <c r="A13" s="1" t="s">
        <v>33</v>
      </c>
      <c r="B13" s="1" t="s">
        <v>37</v>
      </c>
      <c r="C13" s="2" t="s">
        <v>38</v>
      </c>
      <c r="D13" s="1" t="s">
        <v>39</v>
      </c>
      <c r="E13" s="1">
        <v>50200</v>
      </c>
    </row>
    <row r="14" spans="1:5" x14ac:dyDescent="0.4">
      <c r="A14" s="1" t="s">
        <v>33</v>
      </c>
      <c r="B14" s="1" t="s">
        <v>40</v>
      </c>
      <c r="C14" s="2" t="s">
        <v>41</v>
      </c>
      <c r="D14" s="1" t="s">
        <v>42</v>
      </c>
      <c r="E14" s="1">
        <v>50210</v>
      </c>
    </row>
    <row r="15" spans="1:5" x14ac:dyDescent="0.4">
      <c r="A15" s="1" t="s">
        <v>33</v>
      </c>
      <c r="B15" s="1" t="s">
        <v>43</v>
      </c>
      <c r="C15" s="2" t="s">
        <v>44</v>
      </c>
      <c r="D15" s="1" t="s">
        <v>45</v>
      </c>
      <c r="E15" s="1">
        <v>50140</v>
      </c>
    </row>
    <row r="16" spans="1:5" x14ac:dyDescent="0.4">
      <c r="A16" s="1" t="s">
        <v>33</v>
      </c>
      <c r="B16" s="1" t="s">
        <v>46</v>
      </c>
      <c r="C16" s="2" t="s">
        <v>47</v>
      </c>
      <c r="D16" s="1" t="s">
        <v>48</v>
      </c>
      <c r="E16" s="1">
        <v>50170</v>
      </c>
    </row>
    <row r="17" spans="1:5" x14ac:dyDescent="0.4">
      <c r="A17" s="1" t="s">
        <v>33</v>
      </c>
      <c r="B17" s="1" t="s">
        <v>49</v>
      </c>
      <c r="C17" s="2" t="s">
        <v>50</v>
      </c>
      <c r="D17" s="1" t="s">
        <v>51</v>
      </c>
      <c r="E17" s="1">
        <v>50180</v>
      </c>
    </row>
    <row r="18" spans="1:5" x14ac:dyDescent="0.4">
      <c r="A18" s="1" t="s">
        <v>33</v>
      </c>
      <c r="B18" s="1" t="s">
        <v>52</v>
      </c>
      <c r="C18" s="2" t="s">
        <v>53</v>
      </c>
      <c r="D18" s="1" t="s">
        <v>54</v>
      </c>
      <c r="E18" s="1">
        <v>50190</v>
      </c>
    </row>
    <row r="19" spans="1:5" x14ac:dyDescent="0.4">
      <c r="A19" s="1" t="s">
        <v>33</v>
      </c>
      <c r="B19" s="1" t="s">
        <v>55</v>
      </c>
      <c r="C19" s="2" t="s">
        <v>56</v>
      </c>
      <c r="D19" s="1" t="s">
        <v>57</v>
      </c>
      <c r="E19" s="1">
        <v>50150</v>
      </c>
    </row>
    <row r="20" spans="1:5" x14ac:dyDescent="0.4">
      <c r="A20" s="1" t="s">
        <v>58</v>
      </c>
      <c r="B20" s="1" t="s">
        <v>59</v>
      </c>
      <c r="C20" s="2" t="s">
        <v>60</v>
      </c>
      <c r="D20" s="1" t="s">
        <v>61</v>
      </c>
      <c r="E20" s="1">
        <v>50024</v>
      </c>
    </row>
    <row r="21" spans="1:5" x14ac:dyDescent="0.4">
      <c r="A21" s="1" t="s">
        <v>58</v>
      </c>
      <c r="B21" s="1" t="s">
        <v>62</v>
      </c>
      <c r="C21" s="2" t="s">
        <v>63</v>
      </c>
      <c r="D21" s="1" t="s">
        <v>64</v>
      </c>
      <c r="E21" s="1">
        <v>50090</v>
      </c>
    </row>
    <row r="22" spans="1:5" x14ac:dyDescent="0.4">
      <c r="A22" s="1" t="s">
        <v>58</v>
      </c>
      <c r="B22" s="1" t="s">
        <v>65</v>
      </c>
      <c r="C22" s="2" t="s">
        <v>66</v>
      </c>
      <c r="D22" s="1" t="s">
        <v>67</v>
      </c>
      <c r="E22" s="1">
        <v>50080</v>
      </c>
    </row>
    <row r="23" spans="1:5" x14ac:dyDescent="0.4">
      <c r="A23" s="1" t="s">
        <v>58</v>
      </c>
      <c r="B23" s="1" t="s">
        <v>68</v>
      </c>
      <c r="C23" s="2" t="s">
        <v>69</v>
      </c>
      <c r="D23" s="1" t="s">
        <v>70</v>
      </c>
      <c r="E23" s="1">
        <v>50070</v>
      </c>
    </row>
    <row r="24" spans="1:5" x14ac:dyDescent="0.4">
      <c r="A24" s="1" t="s">
        <v>58</v>
      </c>
      <c r="B24" s="1" t="s">
        <v>71</v>
      </c>
      <c r="C24" s="2" t="s">
        <v>72</v>
      </c>
      <c r="D24" s="1" t="s">
        <v>73</v>
      </c>
      <c r="E24" s="1">
        <v>50110</v>
      </c>
    </row>
    <row r="25" spans="1:5" x14ac:dyDescent="0.4">
      <c r="A25" s="1" t="s">
        <v>58</v>
      </c>
      <c r="B25" s="1" t="s">
        <v>74</v>
      </c>
      <c r="C25" s="2" t="s">
        <v>75</v>
      </c>
      <c r="D25" s="1" t="s">
        <v>76</v>
      </c>
      <c r="E25" s="1">
        <v>50100</v>
      </c>
    </row>
  </sheetData>
  <pageMargins left="0.75" right="0.75" top="1" bottom="1" header="0.5" footer="0.5"/>
  <pageSetup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CD0A66-7AA9-4871-819E-D66BAD9D5FED}">
  <sheetPr codeName="Functions"/>
  <dimension ref="A1:Y88"/>
  <sheetViews>
    <sheetView workbookViewId="0">
      <selection activeCell="B4" sqref="B4"/>
    </sheetView>
  </sheetViews>
  <sheetFormatPr defaultColWidth="10.265625" defaultRowHeight="15.75" x14ac:dyDescent="0.5"/>
  <cols>
    <col min="1" max="16" width="10.265625" style="3" customWidth="1"/>
    <col min="17" max="17" width="10.265625" style="3"/>
    <col min="18" max="25" width="10.265625" style="3" customWidth="1"/>
    <col min="26" max="16384" width="10.265625" style="3"/>
  </cols>
  <sheetData>
    <row r="1" spans="1:25" x14ac:dyDescent="0.5">
      <c r="A1" s="1" t="s">
        <v>59</v>
      </c>
      <c r="B1" s="1" t="s">
        <v>24</v>
      </c>
      <c r="C1" s="1" t="s">
        <v>62</v>
      </c>
      <c r="D1" s="1" t="s">
        <v>65</v>
      </c>
      <c r="E1" s="1" t="s">
        <v>68</v>
      </c>
      <c r="F1" s="1" t="s">
        <v>1</v>
      </c>
      <c r="G1" s="1" t="s">
        <v>4</v>
      </c>
      <c r="H1" s="1" t="s">
        <v>977</v>
      </c>
      <c r="I1" s="1" t="s">
        <v>34</v>
      </c>
      <c r="J1" s="1" t="s">
        <v>37</v>
      </c>
      <c r="K1" s="1" t="s">
        <v>40</v>
      </c>
      <c r="L1" s="1" t="s">
        <v>43</v>
      </c>
      <c r="M1" s="1" t="s">
        <v>46</v>
      </c>
      <c r="N1" s="1" t="s">
        <v>49</v>
      </c>
      <c r="O1" s="1" t="s">
        <v>52</v>
      </c>
      <c r="P1" s="1" t="s">
        <v>55</v>
      </c>
      <c r="Q1" s="1" t="s">
        <v>71</v>
      </c>
      <c r="R1" s="1" t="s">
        <v>8</v>
      </c>
      <c r="S1" s="1" t="s">
        <v>11</v>
      </c>
      <c r="T1" s="1" t="s">
        <v>74</v>
      </c>
      <c r="U1" s="1" t="s">
        <v>14</v>
      </c>
      <c r="V1" s="1" t="s">
        <v>17</v>
      </c>
      <c r="W1" s="1" t="s">
        <v>27</v>
      </c>
      <c r="X1" s="1" t="s">
        <v>30</v>
      </c>
      <c r="Y1" s="1" t="s">
        <v>20</v>
      </c>
    </row>
    <row r="2" spans="1:25" x14ac:dyDescent="0.5">
      <c r="A2" s="4" t="s">
        <v>77</v>
      </c>
      <c r="B2" s="4" t="s">
        <v>78</v>
      </c>
      <c r="C2" s="4" t="s">
        <v>79</v>
      </c>
      <c r="D2" s="4" t="s">
        <v>80</v>
      </c>
      <c r="E2" s="4" t="s">
        <v>81</v>
      </c>
      <c r="F2" s="4" t="s">
        <v>82</v>
      </c>
      <c r="G2" s="4" t="s">
        <v>83</v>
      </c>
      <c r="H2" s="4" t="s">
        <v>979</v>
      </c>
      <c r="I2" s="4" t="s">
        <v>84</v>
      </c>
      <c r="J2" s="4" t="s">
        <v>85</v>
      </c>
      <c r="K2" s="4" t="s">
        <v>86</v>
      </c>
      <c r="L2" s="4" t="s">
        <v>87</v>
      </c>
      <c r="M2" s="4" t="s">
        <v>88</v>
      </c>
      <c r="N2" s="4" t="s">
        <v>89</v>
      </c>
      <c r="O2" s="4" t="s">
        <v>90</v>
      </c>
      <c r="P2" s="4" t="s">
        <v>91</v>
      </c>
      <c r="Q2" s="4" t="s">
        <v>92</v>
      </c>
      <c r="R2" s="4" t="s">
        <v>93</v>
      </c>
      <c r="S2" s="4" t="s">
        <v>94</v>
      </c>
      <c r="T2" s="4" t="s">
        <v>95</v>
      </c>
      <c r="U2" s="4" t="s">
        <v>96</v>
      </c>
      <c r="V2" s="4" t="s">
        <v>97</v>
      </c>
      <c r="W2" s="4" t="s">
        <v>98</v>
      </c>
      <c r="X2" s="4" t="s">
        <v>99</v>
      </c>
      <c r="Y2" s="4" t="s">
        <v>100</v>
      </c>
    </row>
    <row r="3" spans="1:25" x14ac:dyDescent="0.5">
      <c r="A3" s="4" t="s">
        <v>101</v>
      </c>
      <c r="B3" s="4" t="s">
        <v>102</v>
      </c>
      <c r="C3" s="4" t="s">
        <v>103</v>
      </c>
      <c r="D3" s="4" t="s">
        <v>104</v>
      </c>
      <c r="E3" s="4" t="s">
        <v>105</v>
      </c>
      <c r="F3" s="4" t="s">
        <v>106</v>
      </c>
      <c r="G3" s="4" t="s">
        <v>107</v>
      </c>
      <c r="H3" s="4" t="s">
        <v>108</v>
      </c>
      <c r="I3" s="4" t="s">
        <v>109</v>
      </c>
      <c r="J3" s="4" t="s">
        <v>110</v>
      </c>
      <c r="K3" s="4" t="s">
        <v>110</v>
      </c>
      <c r="L3" s="4" t="s">
        <v>111</v>
      </c>
      <c r="M3" s="4" t="s">
        <v>112</v>
      </c>
      <c r="N3" s="4" t="s">
        <v>112</v>
      </c>
      <c r="O3" s="4" t="s">
        <v>113</v>
      </c>
      <c r="P3" s="4" t="s">
        <v>114</v>
      </c>
      <c r="Q3" s="4" t="s">
        <v>115</v>
      </c>
      <c r="R3" s="4" t="s">
        <v>116</v>
      </c>
      <c r="S3" s="4" t="s">
        <v>117</v>
      </c>
      <c r="T3" s="4" t="s">
        <v>118</v>
      </c>
      <c r="U3" s="4" t="s">
        <v>119</v>
      </c>
      <c r="V3" s="4" t="s">
        <v>120</v>
      </c>
      <c r="W3" s="4" t="s">
        <v>121</v>
      </c>
      <c r="X3" s="4" t="s">
        <v>121</v>
      </c>
      <c r="Y3" s="4" t="s">
        <v>122</v>
      </c>
    </row>
    <row r="4" spans="1:25" x14ac:dyDescent="0.5">
      <c r="A4" s="4" t="s">
        <v>123</v>
      </c>
      <c r="B4" s="4" t="s">
        <v>124</v>
      </c>
      <c r="C4" s="4" t="s">
        <v>125</v>
      </c>
      <c r="D4" s="4" t="s">
        <v>126</v>
      </c>
      <c r="E4" s="4" t="s">
        <v>127</v>
      </c>
      <c r="F4" s="4" t="s">
        <v>128</v>
      </c>
      <c r="G4" s="4" t="s">
        <v>129</v>
      </c>
      <c r="H4" s="4" t="s">
        <v>130</v>
      </c>
      <c r="I4" s="4" t="s">
        <v>131</v>
      </c>
      <c r="J4" s="4" t="s">
        <v>132</v>
      </c>
      <c r="K4" s="4" t="s">
        <v>132</v>
      </c>
      <c r="L4" s="4" t="s">
        <v>133</v>
      </c>
      <c r="M4" s="4" t="s">
        <v>131</v>
      </c>
      <c r="N4" s="4" t="s">
        <v>134</v>
      </c>
      <c r="O4" s="4" t="s">
        <v>135</v>
      </c>
      <c r="P4" s="4" t="s">
        <v>136</v>
      </c>
      <c r="Q4" s="4" t="s">
        <v>137</v>
      </c>
      <c r="R4" s="4" t="s">
        <v>138</v>
      </c>
      <c r="S4" s="4" t="s">
        <v>139</v>
      </c>
      <c r="T4" s="4" t="s">
        <v>140</v>
      </c>
      <c r="U4" s="4" t="s">
        <v>141</v>
      </c>
      <c r="V4" s="4" t="s">
        <v>142</v>
      </c>
      <c r="W4" s="4" t="s">
        <v>143</v>
      </c>
      <c r="X4" s="4" t="s">
        <v>143</v>
      </c>
      <c r="Y4" s="4" t="s">
        <v>144</v>
      </c>
    </row>
    <row r="5" spans="1:25" x14ac:dyDescent="0.5">
      <c r="A5" s="4" t="s">
        <v>145</v>
      </c>
      <c r="B5" s="4" t="s">
        <v>146</v>
      </c>
      <c r="C5" s="4" t="s">
        <v>147</v>
      </c>
      <c r="D5" s="4" t="s">
        <v>148</v>
      </c>
      <c r="E5" s="4" t="s">
        <v>149</v>
      </c>
      <c r="F5" s="4" t="s">
        <v>150</v>
      </c>
      <c r="G5" s="4" t="s">
        <v>150</v>
      </c>
      <c r="H5" s="4" t="s">
        <v>151</v>
      </c>
      <c r="I5" s="4" t="s">
        <v>152</v>
      </c>
      <c r="J5" s="4" t="s">
        <v>153</v>
      </c>
      <c r="K5" s="4" t="s">
        <v>154</v>
      </c>
      <c r="L5" s="4" t="s">
        <v>155</v>
      </c>
      <c r="M5" s="4" t="s">
        <v>156</v>
      </c>
      <c r="N5" s="4" t="s">
        <v>157</v>
      </c>
      <c r="O5" s="4" t="s">
        <v>158</v>
      </c>
      <c r="P5" s="4" t="s">
        <v>159</v>
      </c>
      <c r="Q5" s="4" t="s">
        <v>160</v>
      </c>
      <c r="R5" s="4" t="s">
        <v>161</v>
      </c>
      <c r="S5" s="4" t="s">
        <v>162</v>
      </c>
      <c r="T5" s="4" t="s">
        <v>163</v>
      </c>
      <c r="U5" s="4" t="s">
        <v>164</v>
      </c>
      <c r="V5" s="4" t="s">
        <v>165</v>
      </c>
      <c r="W5" s="4" t="s">
        <v>146</v>
      </c>
      <c r="X5" s="4" t="s">
        <v>146</v>
      </c>
      <c r="Y5" s="4" t="s">
        <v>130</v>
      </c>
    </row>
    <row r="6" spans="1:25" x14ac:dyDescent="0.5">
      <c r="A6" s="4" t="s">
        <v>166</v>
      </c>
      <c r="B6" s="4" t="s">
        <v>167</v>
      </c>
      <c r="C6" s="4" t="s">
        <v>168</v>
      </c>
      <c r="D6" s="4" t="s">
        <v>169</v>
      </c>
      <c r="E6" s="4" t="s">
        <v>170</v>
      </c>
      <c r="F6" s="4" t="s">
        <v>171</v>
      </c>
      <c r="G6" s="4" t="s">
        <v>172</v>
      </c>
      <c r="H6" s="4" t="s">
        <v>173</v>
      </c>
      <c r="I6" s="4" t="s">
        <v>174</v>
      </c>
      <c r="J6" s="4" t="s">
        <v>175</v>
      </c>
      <c r="K6" s="4" t="s">
        <v>175</v>
      </c>
      <c r="L6" s="4" t="s">
        <v>159</v>
      </c>
      <c r="M6" s="4" t="s">
        <v>174</v>
      </c>
      <c r="N6" s="4" t="s">
        <v>156</v>
      </c>
      <c r="O6" s="4" t="s">
        <v>176</v>
      </c>
      <c r="P6" s="4" t="s">
        <v>177</v>
      </c>
      <c r="Q6" s="4" t="s">
        <v>178</v>
      </c>
      <c r="R6" s="4" t="s">
        <v>179</v>
      </c>
      <c r="S6" s="4" t="s">
        <v>180</v>
      </c>
      <c r="T6" s="4" t="s">
        <v>181</v>
      </c>
      <c r="U6" s="4" t="s">
        <v>182</v>
      </c>
      <c r="V6" s="4" t="s">
        <v>183</v>
      </c>
      <c r="W6" s="4" t="s">
        <v>184</v>
      </c>
      <c r="X6" s="4" t="s">
        <v>184</v>
      </c>
      <c r="Y6" s="4" t="s">
        <v>185</v>
      </c>
    </row>
    <row r="7" spans="1:25" x14ac:dyDescent="0.5">
      <c r="A7" s="4" t="s">
        <v>147</v>
      </c>
      <c r="B7" s="4" t="s">
        <v>186</v>
      </c>
      <c r="C7" s="4" t="s">
        <v>187</v>
      </c>
      <c r="D7" s="4" t="s">
        <v>188</v>
      </c>
      <c r="E7" s="4" t="s">
        <v>189</v>
      </c>
      <c r="F7" s="4" t="s">
        <v>190</v>
      </c>
      <c r="G7" s="4" t="s">
        <v>191</v>
      </c>
      <c r="H7" s="4" t="s">
        <v>192</v>
      </c>
      <c r="I7" s="4" t="s">
        <v>193</v>
      </c>
      <c r="J7" s="4" t="s">
        <v>194</v>
      </c>
      <c r="K7" s="4" t="s">
        <v>194</v>
      </c>
      <c r="L7" s="4" t="s">
        <v>177</v>
      </c>
      <c r="M7" s="4" t="s">
        <v>195</v>
      </c>
      <c r="N7" s="4" t="s">
        <v>196</v>
      </c>
      <c r="O7" s="4" t="s">
        <v>197</v>
      </c>
      <c r="P7" s="4" t="s">
        <v>198</v>
      </c>
      <c r="Q7" s="4" t="s">
        <v>199</v>
      </c>
      <c r="R7" s="4" t="s">
        <v>200</v>
      </c>
      <c r="S7" s="4" t="s">
        <v>201</v>
      </c>
      <c r="T7" s="4" t="s">
        <v>147</v>
      </c>
      <c r="U7" s="4" t="s">
        <v>202</v>
      </c>
      <c r="V7" s="4" t="s">
        <v>203</v>
      </c>
      <c r="W7" s="4" t="s">
        <v>204</v>
      </c>
      <c r="X7" s="4" t="s">
        <v>204</v>
      </c>
      <c r="Y7" s="4" t="s">
        <v>151</v>
      </c>
    </row>
    <row r="8" spans="1:25" x14ac:dyDescent="0.5">
      <c r="A8" s="4" t="s">
        <v>205</v>
      </c>
      <c r="B8" s="4" t="s">
        <v>206</v>
      </c>
      <c r="D8" s="4" t="s">
        <v>207</v>
      </c>
      <c r="E8" s="4" t="s">
        <v>208</v>
      </c>
      <c r="F8" s="4" t="s">
        <v>209</v>
      </c>
      <c r="G8" s="4" t="s">
        <v>210</v>
      </c>
      <c r="H8" s="4" t="s">
        <v>211</v>
      </c>
      <c r="I8" s="4" t="s">
        <v>212</v>
      </c>
      <c r="J8" s="4" t="s">
        <v>213</v>
      </c>
      <c r="K8" s="4" t="s">
        <v>214</v>
      </c>
      <c r="L8" s="4" t="s">
        <v>215</v>
      </c>
      <c r="M8" s="4" t="s">
        <v>212</v>
      </c>
      <c r="N8" s="4" t="s">
        <v>216</v>
      </c>
      <c r="O8" s="4" t="s">
        <v>217</v>
      </c>
      <c r="P8" s="4" t="s">
        <v>215</v>
      </c>
      <c r="Q8" s="4" t="s">
        <v>218</v>
      </c>
      <c r="R8" s="4" t="s">
        <v>219</v>
      </c>
      <c r="S8" s="4" t="s">
        <v>220</v>
      </c>
      <c r="T8" s="4" t="s">
        <v>221</v>
      </c>
      <c r="U8" s="4" t="s">
        <v>222</v>
      </c>
      <c r="V8" s="4" t="s">
        <v>223</v>
      </c>
      <c r="W8" s="4" t="s">
        <v>224</v>
      </c>
      <c r="X8" s="4" t="s">
        <v>225</v>
      </c>
      <c r="Y8" s="4" t="s">
        <v>173</v>
      </c>
    </row>
    <row r="9" spans="1:25" x14ac:dyDescent="0.5">
      <c r="A9" s="4" t="s">
        <v>226</v>
      </c>
      <c r="B9" s="4" t="s">
        <v>227</v>
      </c>
      <c r="D9" s="4" t="s">
        <v>228</v>
      </c>
      <c r="E9" s="4" t="s">
        <v>229</v>
      </c>
      <c r="F9" s="4" t="s">
        <v>230</v>
      </c>
      <c r="G9" s="4" t="s">
        <v>231</v>
      </c>
      <c r="H9" s="4" t="s">
        <v>232</v>
      </c>
      <c r="I9" s="4" t="s">
        <v>233</v>
      </c>
      <c r="J9" s="4" t="s">
        <v>234</v>
      </c>
      <c r="K9" s="4" t="s">
        <v>213</v>
      </c>
      <c r="L9" s="4" t="s">
        <v>235</v>
      </c>
      <c r="M9" s="4" t="s">
        <v>233</v>
      </c>
      <c r="N9" s="4" t="s">
        <v>236</v>
      </c>
      <c r="O9" s="4" t="s">
        <v>237</v>
      </c>
      <c r="P9" s="4" t="s">
        <v>238</v>
      </c>
      <c r="Q9" s="4" t="s">
        <v>226</v>
      </c>
      <c r="R9" s="4" t="s">
        <v>239</v>
      </c>
      <c r="S9" s="4" t="s">
        <v>240</v>
      </c>
      <c r="T9" s="4" t="s">
        <v>241</v>
      </c>
      <c r="U9" s="4" t="s">
        <v>242</v>
      </c>
      <c r="V9" s="4" t="s">
        <v>243</v>
      </c>
      <c r="W9" s="4" t="s">
        <v>244</v>
      </c>
      <c r="X9" s="4" t="s">
        <v>244</v>
      </c>
      <c r="Y9" s="4" t="s">
        <v>192</v>
      </c>
    </row>
    <row r="10" spans="1:25" x14ac:dyDescent="0.5">
      <c r="A10" s="4" t="s">
        <v>218</v>
      </c>
      <c r="B10" s="4" t="s">
        <v>245</v>
      </c>
      <c r="D10" s="4" t="s">
        <v>246</v>
      </c>
      <c r="E10" s="4" t="s">
        <v>247</v>
      </c>
      <c r="F10" s="4" t="s">
        <v>248</v>
      </c>
      <c r="G10" s="4" t="s">
        <v>249</v>
      </c>
      <c r="H10" s="4" t="s">
        <v>250</v>
      </c>
      <c r="I10" s="4" t="s">
        <v>251</v>
      </c>
      <c r="J10" s="4" t="s">
        <v>174</v>
      </c>
      <c r="K10" s="4" t="s">
        <v>234</v>
      </c>
      <c r="L10" s="4" t="s">
        <v>252</v>
      </c>
      <c r="M10" s="4" t="s">
        <v>251</v>
      </c>
      <c r="N10" s="4" t="s">
        <v>233</v>
      </c>
      <c r="O10" s="4" t="s">
        <v>253</v>
      </c>
      <c r="P10" s="4" t="s">
        <v>235</v>
      </c>
      <c r="Q10" s="4" t="s">
        <v>254</v>
      </c>
      <c r="R10" s="4" t="s">
        <v>255</v>
      </c>
      <c r="S10" s="4" t="s">
        <v>187</v>
      </c>
      <c r="T10" s="4" t="s">
        <v>256</v>
      </c>
      <c r="U10" s="4" t="s">
        <v>257</v>
      </c>
      <c r="V10" s="4" t="s">
        <v>258</v>
      </c>
      <c r="W10" s="4" t="s">
        <v>259</v>
      </c>
      <c r="X10" s="4" t="s">
        <v>259</v>
      </c>
      <c r="Y10" s="4" t="s">
        <v>211</v>
      </c>
    </row>
    <row r="11" spans="1:25" x14ac:dyDescent="0.5">
      <c r="A11" s="4" t="s">
        <v>260</v>
      </c>
      <c r="B11" s="4" t="s">
        <v>261</v>
      </c>
      <c r="D11" s="4" t="s">
        <v>262</v>
      </c>
      <c r="E11" s="4" t="s">
        <v>263</v>
      </c>
      <c r="F11" s="4" t="s">
        <v>187</v>
      </c>
      <c r="G11" s="4" t="s">
        <v>264</v>
      </c>
      <c r="H11" s="4" t="s">
        <v>980</v>
      </c>
      <c r="I11" s="4" t="s">
        <v>265</v>
      </c>
      <c r="J11" s="4" t="s">
        <v>266</v>
      </c>
      <c r="K11" s="4" t="s">
        <v>174</v>
      </c>
      <c r="L11" s="4" t="s">
        <v>267</v>
      </c>
      <c r="M11" s="4" t="s">
        <v>265</v>
      </c>
      <c r="N11" s="4" t="s">
        <v>251</v>
      </c>
      <c r="O11" s="4" t="s">
        <v>268</v>
      </c>
      <c r="P11" s="4" t="s">
        <v>252</v>
      </c>
      <c r="Q11" s="4" t="s">
        <v>269</v>
      </c>
      <c r="R11" s="4" t="s">
        <v>270</v>
      </c>
      <c r="T11" s="4" t="s">
        <v>271</v>
      </c>
      <c r="U11" s="4" t="s">
        <v>272</v>
      </c>
      <c r="V11" s="4" t="s">
        <v>273</v>
      </c>
      <c r="W11" s="4" t="s">
        <v>274</v>
      </c>
      <c r="X11" s="4" t="s">
        <v>275</v>
      </c>
      <c r="Y11" s="4" t="s">
        <v>232</v>
      </c>
    </row>
    <row r="12" spans="1:25" x14ac:dyDescent="0.5">
      <c r="A12" s="4" t="s">
        <v>257</v>
      </c>
      <c r="B12" s="4" t="s">
        <v>276</v>
      </c>
      <c r="D12" s="4" t="s">
        <v>277</v>
      </c>
      <c r="E12" s="4" t="s">
        <v>278</v>
      </c>
      <c r="G12" s="4" t="s">
        <v>279</v>
      </c>
      <c r="H12" s="4" t="s">
        <v>187</v>
      </c>
      <c r="I12" s="4" t="s">
        <v>237</v>
      </c>
      <c r="J12" s="4" t="s">
        <v>280</v>
      </c>
      <c r="K12" s="4" t="s">
        <v>281</v>
      </c>
      <c r="L12" s="4" t="s">
        <v>282</v>
      </c>
      <c r="M12" s="4" t="s">
        <v>237</v>
      </c>
      <c r="N12" s="4" t="s">
        <v>283</v>
      </c>
      <c r="O12" s="4" t="s">
        <v>284</v>
      </c>
      <c r="P12" s="4" t="s">
        <v>267</v>
      </c>
      <c r="Q12" s="4" t="s">
        <v>285</v>
      </c>
      <c r="R12" s="4" t="s">
        <v>286</v>
      </c>
      <c r="T12" s="4" t="s">
        <v>278</v>
      </c>
      <c r="U12" s="4" t="s">
        <v>287</v>
      </c>
      <c r="V12" s="4" t="s">
        <v>288</v>
      </c>
      <c r="W12" s="4" t="s">
        <v>289</v>
      </c>
      <c r="X12" s="4" t="s">
        <v>290</v>
      </c>
      <c r="Y12" s="4" t="s">
        <v>250</v>
      </c>
    </row>
    <row r="13" spans="1:25" x14ac:dyDescent="0.5">
      <c r="A13" s="4" t="s">
        <v>291</v>
      </c>
      <c r="B13" s="4" t="s">
        <v>187</v>
      </c>
      <c r="D13" s="4" t="s">
        <v>292</v>
      </c>
      <c r="E13" s="4" t="s">
        <v>293</v>
      </c>
      <c r="G13" s="4" t="s">
        <v>294</v>
      </c>
      <c r="I13" s="4" t="s">
        <v>295</v>
      </c>
      <c r="J13" s="4" t="s">
        <v>237</v>
      </c>
      <c r="K13" s="4" t="s">
        <v>280</v>
      </c>
      <c r="L13" s="4" t="s">
        <v>296</v>
      </c>
      <c r="M13" s="4" t="s">
        <v>295</v>
      </c>
      <c r="N13" s="4" t="s">
        <v>297</v>
      </c>
      <c r="O13" s="4" t="s">
        <v>298</v>
      </c>
      <c r="P13" s="4" t="s">
        <v>282</v>
      </c>
      <c r="Q13" s="4" t="s">
        <v>299</v>
      </c>
      <c r="R13" s="4" t="s">
        <v>300</v>
      </c>
      <c r="T13" s="4" t="s">
        <v>301</v>
      </c>
      <c r="U13" s="4" t="s">
        <v>302</v>
      </c>
      <c r="V13" s="4" t="s">
        <v>303</v>
      </c>
      <c r="W13" s="4" t="s">
        <v>304</v>
      </c>
      <c r="X13" s="4" t="s">
        <v>304</v>
      </c>
      <c r="Y13" s="4" t="s">
        <v>305</v>
      </c>
    </row>
    <row r="14" spans="1:25" x14ac:dyDescent="0.5">
      <c r="A14" s="4" t="s">
        <v>306</v>
      </c>
      <c r="D14" s="4" t="s">
        <v>307</v>
      </c>
      <c r="E14" s="4" t="s">
        <v>308</v>
      </c>
      <c r="G14" s="4" t="s">
        <v>309</v>
      </c>
      <c r="I14" s="4" t="s">
        <v>310</v>
      </c>
      <c r="J14" s="4" t="s">
        <v>311</v>
      </c>
      <c r="K14" s="4" t="s">
        <v>237</v>
      </c>
      <c r="L14" s="4" t="s">
        <v>312</v>
      </c>
      <c r="M14" s="4" t="s">
        <v>310</v>
      </c>
      <c r="N14" s="4" t="s">
        <v>280</v>
      </c>
      <c r="O14" s="4" t="s">
        <v>313</v>
      </c>
      <c r="P14" s="4" t="s">
        <v>296</v>
      </c>
      <c r="Q14" s="4" t="s">
        <v>278</v>
      </c>
      <c r="R14" s="4" t="s">
        <v>314</v>
      </c>
      <c r="T14" s="4" t="s">
        <v>315</v>
      </c>
      <c r="U14" s="4" t="s">
        <v>316</v>
      </c>
      <c r="V14" s="4" t="s">
        <v>257</v>
      </c>
      <c r="W14" s="4" t="s">
        <v>317</v>
      </c>
      <c r="X14" s="4" t="s">
        <v>317</v>
      </c>
      <c r="Y14" s="4" t="s">
        <v>318</v>
      </c>
    </row>
    <row r="15" spans="1:25" x14ac:dyDescent="0.5">
      <c r="A15" s="4" t="s">
        <v>319</v>
      </c>
      <c r="D15" s="4" t="s">
        <v>320</v>
      </c>
      <c r="E15" s="4" t="s">
        <v>321</v>
      </c>
      <c r="G15" s="4" t="s">
        <v>322</v>
      </c>
      <c r="I15" s="4" t="s">
        <v>323</v>
      </c>
      <c r="J15" s="4" t="s">
        <v>324</v>
      </c>
      <c r="K15" s="4" t="s">
        <v>325</v>
      </c>
      <c r="L15" s="4" t="s">
        <v>326</v>
      </c>
      <c r="M15" s="4" t="s">
        <v>323</v>
      </c>
      <c r="N15" s="4" t="s">
        <v>237</v>
      </c>
      <c r="O15" s="4" t="s">
        <v>327</v>
      </c>
      <c r="P15" s="4" t="s">
        <v>312</v>
      </c>
      <c r="Q15" s="4" t="s">
        <v>256</v>
      </c>
      <c r="R15" s="4" t="s">
        <v>328</v>
      </c>
      <c r="T15" s="4" t="s">
        <v>329</v>
      </c>
      <c r="U15" s="4" t="s">
        <v>330</v>
      </c>
      <c r="V15" s="4" t="s">
        <v>331</v>
      </c>
      <c r="W15" s="4" t="s">
        <v>332</v>
      </c>
      <c r="X15" s="4" t="s">
        <v>333</v>
      </c>
      <c r="Y15" s="4" t="s">
        <v>334</v>
      </c>
    </row>
    <row r="16" spans="1:25" x14ac:dyDescent="0.5">
      <c r="A16" s="4" t="s">
        <v>335</v>
      </c>
      <c r="D16" s="4" t="s">
        <v>336</v>
      </c>
      <c r="E16" s="4" t="s">
        <v>337</v>
      </c>
      <c r="G16" s="4" t="s">
        <v>338</v>
      </c>
      <c r="I16" s="4" t="s">
        <v>339</v>
      </c>
      <c r="J16" s="4" t="s">
        <v>340</v>
      </c>
      <c r="K16" s="4" t="s">
        <v>341</v>
      </c>
      <c r="L16" s="4" t="s">
        <v>342</v>
      </c>
      <c r="M16" s="4" t="s">
        <v>339</v>
      </c>
      <c r="N16" s="4" t="s">
        <v>343</v>
      </c>
      <c r="O16" s="4" t="s">
        <v>344</v>
      </c>
      <c r="P16" s="4" t="s">
        <v>326</v>
      </c>
      <c r="Q16" s="4" t="s">
        <v>345</v>
      </c>
      <c r="R16" s="4" t="s">
        <v>346</v>
      </c>
      <c r="T16" s="4" t="s">
        <v>347</v>
      </c>
      <c r="U16" s="4" t="s">
        <v>348</v>
      </c>
      <c r="V16" s="4" t="s">
        <v>349</v>
      </c>
      <c r="W16" s="4" t="s">
        <v>187</v>
      </c>
      <c r="X16" s="4" t="s">
        <v>350</v>
      </c>
      <c r="Y16" s="4" t="s">
        <v>351</v>
      </c>
    </row>
    <row r="17" spans="1:25" x14ac:dyDescent="0.5">
      <c r="A17" s="4" t="s">
        <v>352</v>
      </c>
      <c r="D17" s="4" t="s">
        <v>353</v>
      </c>
      <c r="E17" s="4" t="s">
        <v>354</v>
      </c>
      <c r="G17" s="4" t="s">
        <v>355</v>
      </c>
      <c r="I17" s="4" t="s">
        <v>356</v>
      </c>
      <c r="J17" s="4" t="s">
        <v>357</v>
      </c>
      <c r="K17" s="4" t="s">
        <v>358</v>
      </c>
      <c r="L17" s="4" t="s">
        <v>359</v>
      </c>
      <c r="M17" s="4" t="s">
        <v>356</v>
      </c>
      <c r="N17" s="4" t="s">
        <v>344</v>
      </c>
      <c r="O17" s="4" t="s">
        <v>360</v>
      </c>
      <c r="P17" s="4" t="s">
        <v>342</v>
      </c>
      <c r="Q17" s="4" t="s">
        <v>344</v>
      </c>
      <c r="R17" s="4" t="s">
        <v>361</v>
      </c>
      <c r="T17" s="4" t="s">
        <v>362</v>
      </c>
      <c r="U17" s="4" t="s">
        <v>363</v>
      </c>
      <c r="V17" s="4" t="s">
        <v>364</v>
      </c>
      <c r="X17" s="4" t="s">
        <v>365</v>
      </c>
      <c r="Y17" s="4" t="s">
        <v>366</v>
      </c>
    </row>
    <row r="18" spans="1:25" x14ac:dyDescent="0.5">
      <c r="A18" s="4" t="s">
        <v>367</v>
      </c>
      <c r="D18" s="4" t="s">
        <v>368</v>
      </c>
      <c r="E18" s="4" t="s">
        <v>369</v>
      </c>
      <c r="G18" s="4" t="s">
        <v>209</v>
      </c>
      <c r="I18" s="4" t="s">
        <v>370</v>
      </c>
      <c r="J18" s="4" t="s">
        <v>371</v>
      </c>
      <c r="K18" s="4" t="s">
        <v>297</v>
      </c>
      <c r="L18" s="4" t="s">
        <v>372</v>
      </c>
      <c r="M18" s="4" t="s">
        <v>370</v>
      </c>
      <c r="N18" s="4" t="s">
        <v>373</v>
      </c>
      <c r="O18" s="4" t="s">
        <v>374</v>
      </c>
      <c r="P18" s="4" t="s">
        <v>359</v>
      </c>
      <c r="Q18" s="4" t="s">
        <v>375</v>
      </c>
      <c r="R18" s="4" t="s">
        <v>376</v>
      </c>
      <c r="T18" s="4" t="s">
        <v>377</v>
      </c>
      <c r="U18" s="4" t="s">
        <v>378</v>
      </c>
      <c r="V18" s="4" t="s">
        <v>379</v>
      </c>
      <c r="X18" s="4" t="s">
        <v>380</v>
      </c>
      <c r="Y18" s="4" t="s">
        <v>381</v>
      </c>
    </row>
    <row r="19" spans="1:25" x14ac:dyDescent="0.5">
      <c r="A19" s="4" t="s">
        <v>382</v>
      </c>
      <c r="D19" s="4" t="s">
        <v>383</v>
      </c>
      <c r="E19" s="4" t="s">
        <v>384</v>
      </c>
      <c r="G19" s="4" t="s">
        <v>385</v>
      </c>
      <c r="I19" s="4" t="s">
        <v>386</v>
      </c>
      <c r="J19" s="4" t="s">
        <v>387</v>
      </c>
      <c r="K19" s="4" t="s">
        <v>388</v>
      </c>
      <c r="L19" s="4" t="s">
        <v>389</v>
      </c>
      <c r="M19" s="4" t="s">
        <v>386</v>
      </c>
      <c r="N19" s="4" t="s">
        <v>355</v>
      </c>
      <c r="O19" s="4" t="s">
        <v>390</v>
      </c>
      <c r="P19" s="4" t="s">
        <v>372</v>
      </c>
      <c r="Q19" s="4" t="s">
        <v>355</v>
      </c>
      <c r="R19" s="4" t="s">
        <v>391</v>
      </c>
      <c r="T19" s="4" t="s">
        <v>392</v>
      </c>
      <c r="U19" s="4" t="s">
        <v>247</v>
      </c>
      <c r="V19" s="4" t="s">
        <v>393</v>
      </c>
      <c r="X19" s="4" t="s">
        <v>394</v>
      </c>
      <c r="Y19" s="4" t="s">
        <v>395</v>
      </c>
    </row>
    <row r="20" spans="1:25" x14ac:dyDescent="0.5">
      <c r="A20" s="4" t="s">
        <v>396</v>
      </c>
      <c r="D20" s="4" t="s">
        <v>397</v>
      </c>
      <c r="E20" s="4" t="s">
        <v>398</v>
      </c>
      <c r="G20" s="4" t="s">
        <v>399</v>
      </c>
      <c r="I20" s="4" t="s">
        <v>400</v>
      </c>
      <c r="J20" s="4" t="s">
        <v>401</v>
      </c>
      <c r="K20" s="4" t="s">
        <v>344</v>
      </c>
      <c r="L20" s="4" t="s">
        <v>402</v>
      </c>
      <c r="M20" s="4" t="s">
        <v>400</v>
      </c>
      <c r="N20" s="4" t="s">
        <v>403</v>
      </c>
      <c r="O20" s="4" t="s">
        <v>404</v>
      </c>
      <c r="P20" s="4" t="s">
        <v>405</v>
      </c>
      <c r="Q20" s="4" t="s">
        <v>247</v>
      </c>
      <c r="R20" s="4" t="s">
        <v>187</v>
      </c>
      <c r="T20" s="4" t="s">
        <v>406</v>
      </c>
      <c r="U20" s="4" t="s">
        <v>407</v>
      </c>
      <c r="V20" s="4" t="s">
        <v>408</v>
      </c>
      <c r="X20" s="4" t="s">
        <v>409</v>
      </c>
      <c r="Y20" s="4" t="s">
        <v>410</v>
      </c>
    </row>
    <row r="21" spans="1:25" x14ac:dyDescent="0.5">
      <c r="A21" s="4" t="s">
        <v>411</v>
      </c>
      <c r="D21" s="4" t="s">
        <v>412</v>
      </c>
      <c r="E21" s="4" t="s">
        <v>413</v>
      </c>
      <c r="G21" s="4" t="s">
        <v>414</v>
      </c>
      <c r="I21" s="4" t="s">
        <v>355</v>
      </c>
      <c r="J21" s="4" t="s">
        <v>415</v>
      </c>
      <c r="K21" s="4" t="s">
        <v>416</v>
      </c>
      <c r="L21" s="4" t="s">
        <v>417</v>
      </c>
      <c r="M21" s="4" t="s">
        <v>355</v>
      </c>
      <c r="N21" s="4" t="s">
        <v>418</v>
      </c>
      <c r="O21" s="4" t="s">
        <v>355</v>
      </c>
      <c r="P21" s="4" t="s">
        <v>419</v>
      </c>
      <c r="Q21" s="4" t="s">
        <v>420</v>
      </c>
      <c r="T21" s="4" t="s">
        <v>421</v>
      </c>
      <c r="U21" s="4" t="s">
        <v>422</v>
      </c>
      <c r="V21" s="4" t="s">
        <v>423</v>
      </c>
      <c r="X21" s="4" t="s">
        <v>424</v>
      </c>
      <c r="Y21" s="4" t="s">
        <v>425</v>
      </c>
    </row>
    <row r="22" spans="1:25" x14ac:dyDescent="0.5">
      <c r="A22" s="4" t="s">
        <v>426</v>
      </c>
      <c r="D22" s="4" t="s">
        <v>247</v>
      </c>
      <c r="E22" s="4" t="s">
        <v>427</v>
      </c>
      <c r="G22" s="4" t="s">
        <v>248</v>
      </c>
      <c r="I22" s="4" t="s">
        <v>428</v>
      </c>
      <c r="J22" s="4" t="s">
        <v>429</v>
      </c>
      <c r="K22" s="4" t="s">
        <v>430</v>
      </c>
      <c r="L22" s="4" t="s">
        <v>431</v>
      </c>
      <c r="M22" s="4" t="s">
        <v>428</v>
      </c>
      <c r="N22" s="4" t="s">
        <v>432</v>
      </c>
      <c r="O22" s="4" t="s">
        <v>433</v>
      </c>
      <c r="P22" s="4" t="s">
        <v>434</v>
      </c>
      <c r="Q22" s="4" t="s">
        <v>435</v>
      </c>
      <c r="T22" s="4" t="s">
        <v>436</v>
      </c>
      <c r="U22" s="4" t="s">
        <v>437</v>
      </c>
      <c r="V22" s="4" t="s">
        <v>438</v>
      </c>
      <c r="X22" s="4" t="s">
        <v>439</v>
      </c>
      <c r="Y22" s="4" t="s">
        <v>187</v>
      </c>
    </row>
    <row r="23" spans="1:25" x14ac:dyDescent="0.5">
      <c r="A23" s="4" t="s">
        <v>247</v>
      </c>
      <c r="D23" s="4" t="s">
        <v>440</v>
      </c>
      <c r="E23" s="4" t="s">
        <v>441</v>
      </c>
      <c r="G23" s="4" t="s">
        <v>187</v>
      </c>
      <c r="I23" s="4" t="s">
        <v>442</v>
      </c>
      <c r="J23" s="4" t="s">
        <v>443</v>
      </c>
      <c r="K23" s="4" t="s">
        <v>355</v>
      </c>
      <c r="L23" s="4" t="s">
        <v>419</v>
      </c>
      <c r="M23" s="4" t="s">
        <v>442</v>
      </c>
      <c r="N23" s="4" t="s">
        <v>444</v>
      </c>
      <c r="O23" s="4" t="s">
        <v>445</v>
      </c>
      <c r="P23" s="4" t="s">
        <v>446</v>
      </c>
      <c r="Q23" s="4" t="s">
        <v>344</v>
      </c>
      <c r="T23" s="4" t="s">
        <v>248</v>
      </c>
      <c r="U23" s="4" t="s">
        <v>447</v>
      </c>
      <c r="V23" s="4" t="s">
        <v>448</v>
      </c>
      <c r="X23" s="4" t="s">
        <v>449</v>
      </c>
    </row>
    <row r="24" spans="1:25" x14ac:dyDescent="0.5">
      <c r="A24" s="4" t="s">
        <v>450</v>
      </c>
      <c r="D24" s="4" t="s">
        <v>278</v>
      </c>
      <c r="E24" s="4" t="s">
        <v>451</v>
      </c>
      <c r="I24" s="4" t="s">
        <v>452</v>
      </c>
      <c r="J24" s="4" t="s">
        <v>453</v>
      </c>
      <c r="K24" s="4" t="s">
        <v>454</v>
      </c>
      <c r="L24" s="4" t="s">
        <v>434</v>
      </c>
      <c r="M24" s="4" t="s">
        <v>452</v>
      </c>
      <c r="N24" s="4" t="s">
        <v>455</v>
      </c>
      <c r="O24" s="4" t="s">
        <v>456</v>
      </c>
      <c r="P24" s="4" t="s">
        <v>457</v>
      </c>
      <c r="Q24" s="4" t="s">
        <v>458</v>
      </c>
      <c r="T24" s="4" t="s">
        <v>459</v>
      </c>
      <c r="U24" s="4" t="s">
        <v>316</v>
      </c>
      <c r="V24" s="4" t="s">
        <v>460</v>
      </c>
      <c r="X24" s="4" t="s">
        <v>461</v>
      </c>
    </row>
    <row r="25" spans="1:25" x14ac:dyDescent="0.5">
      <c r="A25" s="4" t="s">
        <v>278</v>
      </c>
      <c r="D25" s="4" t="s">
        <v>147</v>
      </c>
      <c r="E25" s="4" t="s">
        <v>462</v>
      </c>
      <c r="I25" s="4" t="s">
        <v>463</v>
      </c>
      <c r="J25" s="4" t="s">
        <v>464</v>
      </c>
      <c r="K25" s="4" t="s">
        <v>465</v>
      </c>
      <c r="L25" s="4" t="s">
        <v>454</v>
      </c>
      <c r="M25" s="4" t="s">
        <v>463</v>
      </c>
      <c r="N25" s="4" t="s">
        <v>248</v>
      </c>
      <c r="O25" s="4" t="s">
        <v>466</v>
      </c>
      <c r="P25" s="4" t="s">
        <v>467</v>
      </c>
      <c r="Q25" s="4" t="s">
        <v>355</v>
      </c>
      <c r="T25" s="4" t="s">
        <v>468</v>
      </c>
      <c r="U25" s="4" t="s">
        <v>469</v>
      </c>
      <c r="V25" s="4" t="s">
        <v>187</v>
      </c>
      <c r="X25" s="4" t="s">
        <v>470</v>
      </c>
    </row>
    <row r="26" spans="1:25" x14ac:dyDescent="0.5">
      <c r="A26" s="4" t="s">
        <v>187</v>
      </c>
      <c r="D26" s="4" t="s">
        <v>471</v>
      </c>
      <c r="E26" s="4" t="s">
        <v>472</v>
      </c>
      <c r="I26" s="4" t="s">
        <v>473</v>
      </c>
      <c r="J26" s="4" t="s">
        <v>474</v>
      </c>
      <c r="K26" s="4" t="s">
        <v>344</v>
      </c>
      <c r="L26" s="4" t="s">
        <v>475</v>
      </c>
      <c r="M26" s="4" t="s">
        <v>473</v>
      </c>
      <c r="N26" s="4" t="s">
        <v>476</v>
      </c>
      <c r="O26" s="4" t="s">
        <v>344</v>
      </c>
      <c r="P26" s="4" t="s">
        <v>477</v>
      </c>
      <c r="Q26" s="4" t="s">
        <v>278</v>
      </c>
      <c r="T26" s="4" t="s">
        <v>478</v>
      </c>
      <c r="U26" s="4" t="s">
        <v>479</v>
      </c>
      <c r="X26" s="4" t="s">
        <v>399</v>
      </c>
    </row>
    <row r="27" spans="1:25" x14ac:dyDescent="0.5">
      <c r="E27" s="4" t="s">
        <v>480</v>
      </c>
      <c r="I27" s="4" t="s">
        <v>481</v>
      </c>
      <c r="J27" s="4" t="s">
        <v>482</v>
      </c>
      <c r="K27" s="4" t="s">
        <v>483</v>
      </c>
      <c r="L27" s="4" t="s">
        <v>484</v>
      </c>
      <c r="M27" s="4" t="s">
        <v>481</v>
      </c>
      <c r="N27" s="4" t="s">
        <v>485</v>
      </c>
      <c r="O27" s="4" t="s">
        <v>486</v>
      </c>
      <c r="P27" s="4" t="s">
        <v>487</v>
      </c>
      <c r="Q27" s="4" t="s">
        <v>488</v>
      </c>
      <c r="T27" s="4" t="s">
        <v>248</v>
      </c>
      <c r="U27" s="4" t="s">
        <v>489</v>
      </c>
      <c r="X27" s="4" t="s">
        <v>490</v>
      </c>
    </row>
    <row r="28" spans="1:25" x14ac:dyDescent="0.5">
      <c r="E28" s="4" t="s">
        <v>491</v>
      </c>
      <c r="I28" s="4" t="s">
        <v>492</v>
      </c>
      <c r="J28" s="4" t="s">
        <v>493</v>
      </c>
      <c r="K28" s="4" t="s">
        <v>494</v>
      </c>
      <c r="L28" s="4" t="s">
        <v>495</v>
      </c>
      <c r="M28" s="4" t="s">
        <v>492</v>
      </c>
      <c r="N28" s="4" t="s">
        <v>496</v>
      </c>
      <c r="O28" s="4" t="s">
        <v>497</v>
      </c>
      <c r="P28" s="4" t="s">
        <v>341</v>
      </c>
      <c r="Q28" s="4" t="s">
        <v>498</v>
      </c>
      <c r="T28" s="4" t="s">
        <v>278</v>
      </c>
      <c r="U28" s="4" t="s">
        <v>499</v>
      </c>
      <c r="X28" s="4" t="s">
        <v>248</v>
      </c>
    </row>
    <row r="29" spans="1:25" x14ac:dyDescent="0.5">
      <c r="E29" s="4" t="s">
        <v>500</v>
      </c>
      <c r="I29" s="4" t="s">
        <v>501</v>
      </c>
      <c r="J29" s="4" t="s">
        <v>502</v>
      </c>
      <c r="K29" s="4" t="s">
        <v>503</v>
      </c>
      <c r="L29" s="4" t="s">
        <v>504</v>
      </c>
      <c r="M29" s="4" t="s">
        <v>501</v>
      </c>
      <c r="N29" s="4" t="s">
        <v>505</v>
      </c>
      <c r="O29" s="4" t="s">
        <v>506</v>
      </c>
      <c r="P29" s="4" t="s">
        <v>358</v>
      </c>
      <c r="Q29" s="4" t="s">
        <v>507</v>
      </c>
      <c r="T29" s="4" t="s">
        <v>508</v>
      </c>
      <c r="U29" s="4" t="s">
        <v>509</v>
      </c>
      <c r="X29" s="4" t="s">
        <v>187</v>
      </c>
    </row>
    <row r="30" spans="1:25" x14ac:dyDescent="0.5">
      <c r="E30" s="4" t="s">
        <v>510</v>
      </c>
      <c r="I30" s="4" t="s">
        <v>511</v>
      </c>
      <c r="J30" s="4" t="s">
        <v>512</v>
      </c>
      <c r="K30" s="4" t="s">
        <v>404</v>
      </c>
      <c r="L30" s="4" t="s">
        <v>513</v>
      </c>
      <c r="M30" s="4" t="s">
        <v>511</v>
      </c>
      <c r="N30" s="4" t="s">
        <v>514</v>
      </c>
      <c r="O30" s="4" t="s">
        <v>515</v>
      </c>
      <c r="P30" s="4" t="s">
        <v>297</v>
      </c>
      <c r="Q30" s="4" t="s">
        <v>247</v>
      </c>
      <c r="T30" s="4" t="s">
        <v>516</v>
      </c>
      <c r="U30" s="4" t="s">
        <v>517</v>
      </c>
    </row>
    <row r="31" spans="1:25" x14ac:dyDescent="0.5">
      <c r="E31" s="4" t="s">
        <v>518</v>
      </c>
      <c r="I31" s="4" t="s">
        <v>519</v>
      </c>
      <c r="J31" s="4" t="s">
        <v>520</v>
      </c>
      <c r="K31" s="4" t="s">
        <v>355</v>
      </c>
      <c r="L31" s="4" t="s">
        <v>521</v>
      </c>
      <c r="M31" s="4" t="s">
        <v>519</v>
      </c>
      <c r="N31" s="4" t="s">
        <v>404</v>
      </c>
      <c r="O31" s="4" t="s">
        <v>355</v>
      </c>
      <c r="P31" s="4" t="s">
        <v>522</v>
      </c>
      <c r="Q31" s="4" t="s">
        <v>523</v>
      </c>
      <c r="T31" s="4" t="s">
        <v>524</v>
      </c>
      <c r="U31" s="4" t="s">
        <v>278</v>
      </c>
    </row>
    <row r="32" spans="1:25" x14ac:dyDescent="0.5">
      <c r="E32" s="4" t="s">
        <v>525</v>
      </c>
      <c r="I32" s="4" t="s">
        <v>526</v>
      </c>
      <c r="J32" s="4" t="s">
        <v>527</v>
      </c>
      <c r="K32" s="4" t="s">
        <v>528</v>
      </c>
      <c r="L32" s="4" t="s">
        <v>529</v>
      </c>
      <c r="M32" s="4" t="s">
        <v>526</v>
      </c>
      <c r="N32" s="4" t="s">
        <v>355</v>
      </c>
      <c r="O32" s="4" t="s">
        <v>530</v>
      </c>
      <c r="P32" s="4" t="s">
        <v>344</v>
      </c>
      <c r="Q32" s="4" t="s">
        <v>278</v>
      </c>
      <c r="T32" s="4" t="s">
        <v>531</v>
      </c>
      <c r="U32" s="4" t="s">
        <v>532</v>
      </c>
    </row>
    <row r="33" spans="5:21" x14ac:dyDescent="0.5">
      <c r="E33" s="4" t="s">
        <v>533</v>
      </c>
      <c r="I33" s="4" t="s">
        <v>534</v>
      </c>
      <c r="J33" s="4" t="s">
        <v>535</v>
      </c>
      <c r="K33" s="4" t="s">
        <v>311</v>
      </c>
      <c r="L33" s="4" t="s">
        <v>536</v>
      </c>
      <c r="M33" s="4" t="s">
        <v>534</v>
      </c>
      <c r="N33" s="4" t="s">
        <v>356</v>
      </c>
      <c r="O33" s="4" t="s">
        <v>537</v>
      </c>
      <c r="P33" s="4" t="s">
        <v>416</v>
      </c>
      <c r="Q33" s="4" t="s">
        <v>187</v>
      </c>
      <c r="T33" s="4" t="s">
        <v>538</v>
      </c>
      <c r="U33" s="4" t="s">
        <v>187</v>
      </c>
    </row>
    <row r="34" spans="5:21" x14ac:dyDescent="0.5">
      <c r="E34" s="4" t="s">
        <v>539</v>
      </c>
      <c r="I34" s="4" t="s">
        <v>540</v>
      </c>
      <c r="J34" s="4" t="s">
        <v>541</v>
      </c>
      <c r="K34" s="4" t="s">
        <v>324</v>
      </c>
      <c r="L34" s="4" t="s">
        <v>542</v>
      </c>
      <c r="M34" s="4" t="s">
        <v>540</v>
      </c>
      <c r="N34" s="4" t="s">
        <v>370</v>
      </c>
      <c r="O34" s="4" t="s">
        <v>344</v>
      </c>
      <c r="P34" s="4" t="s">
        <v>430</v>
      </c>
      <c r="T34" s="4" t="s">
        <v>543</v>
      </c>
    </row>
    <row r="35" spans="5:21" x14ac:dyDescent="0.5">
      <c r="E35" s="4" t="s">
        <v>544</v>
      </c>
      <c r="I35" s="4" t="s">
        <v>545</v>
      </c>
      <c r="J35" s="4" t="s">
        <v>546</v>
      </c>
      <c r="K35" s="4" t="s">
        <v>357</v>
      </c>
      <c r="L35" s="4" t="s">
        <v>399</v>
      </c>
      <c r="M35" s="4" t="s">
        <v>545</v>
      </c>
      <c r="N35" s="4" t="s">
        <v>386</v>
      </c>
      <c r="O35" s="4" t="s">
        <v>547</v>
      </c>
      <c r="P35" s="4" t="s">
        <v>355</v>
      </c>
      <c r="T35" s="4" t="s">
        <v>548</v>
      </c>
    </row>
    <row r="36" spans="5:21" x14ac:dyDescent="0.5">
      <c r="E36" s="4" t="s">
        <v>549</v>
      </c>
      <c r="I36" s="4" t="s">
        <v>505</v>
      </c>
      <c r="J36" s="4" t="s">
        <v>550</v>
      </c>
      <c r="K36" s="4" t="s">
        <v>371</v>
      </c>
      <c r="L36" s="4" t="s">
        <v>551</v>
      </c>
      <c r="M36" s="4" t="s">
        <v>505</v>
      </c>
      <c r="N36" s="4" t="s">
        <v>552</v>
      </c>
      <c r="O36" s="4" t="s">
        <v>355</v>
      </c>
      <c r="P36" s="4" t="s">
        <v>454</v>
      </c>
      <c r="T36" s="4" t="s">
        <v>278</v>
      </c>
    </row>
    <row r="37" spans="5:21" x14ac:dyDescent="0.5">
      <c r="E37" s="4" t="s">
        <v>553</v>
      </c>
      <c r="I37" s="4" t="s">
        <v>554</v>
      </c>
      <c r="J37" s="4" t="s">
        <v>555</v>
      </c>
      <c r="K37" s="4" t="s">
        <v>387</v>
      </c>
      <c r="L37" s="4" t="s">
        <v>556</v>
      </c>
      <c r="M37" s="4" t="s">
        <v>554</v>
      </c>
      <c r="N37" s="4" t="s">
        <v>355</v>
      </c>
      <c r="O37" s="4" t="s">
        <v>557</v>
      </c>
      <c r="P37" s="4" t="s">
        <v>465</v>
      </c>
      <c r="T37" s="4" t="s">
        <v>558</v>
      </c>
    </row>
    <row r="38" spans="5:21" x14ac:dyDescent="0.5">
      <c r="E38" s="4" t="s">
        <v>559</v>
      </c>
      <c r="I38" s="4" t="s">
        <v>404</v>
      </c>
      <c r="J38" s="4" t="s">
        <v>560</v>
      </c>
      <c r="K38" s="4" t="s">
        <v>561</v>
      </c>
      <c r="L38" s="4" t="s">
        <v>504</v>
      </c>
      <c r="M38" s="4" t="s">
        <v>404</v>
      </c>
      <c r="N38" s="4" t="s">
        <v>428</v>
      </c>
      <c r="O38" s="4" t="s">
        <v>187</v>
      </c>
      <c r="P38" s="4" t="s">
        <v>344</v>
      </c>
      <c r="T38" s="4" t="s">
        <v>562</v>
      </c>
    </row>
    <row r="39" spans="5:21" x14ac:dyDescent="0.5">
      <c r="E39" s="4" t="s">
        <v>563</v>
      </c>
      <c r="I39" s="4" t="s">
        <v>355</v>
      </c>
      <c r="J39" s="4" t="s">
        <v>564</v>
      </c>
      <c r="K39" s="4" t="s">
        <v>565</v>
      </c>
      <c r="L39" s="4" t="s">
        <v>566</v>
      </c>
      <c r="M39" s="4" t="s">
        <v>355</v>
      </c>
      <c r="N39" s="4" t="s">
        <v>442</v>
      </c>
      <c r="O39" s="4"/>
      <c r="P39" s="4" t="s">
        <v>483</v>
      </c>
      <c r="T39" s="4" t="s">
        <v>567</v>
      </c>
    </row>
    <row r="40" spans="5:21" x14ac:dyDescent="0.5">
      <c r="E40" s="4" t="s">
        <v>568</v>
      </c>
      <c r="I40" s="4" t="s">
        <v>569</v>
      </c>
      <c r="J40" s="4" t="s">
        <v>570</v>
      </c>
      <c r="K40" s="4" t="s">
        <v>429</v>
      </c>
      <c r="L40" s="4" t="s">
        <v>536</v>
      </c>
      <c r="M40" s="4" t="s">
        <v>571</v>
      </c>
      <c r="N40" s="4" t="s">
        <v>452</v>
      </c>
      <c r="O40" s="4"/>
      <c r="P40" s="4" t="s">
        <v>494</v>
      </c>
      <c r="T40" s="4" t="s">
        <v>572</v>
      </c>
    </row>
    <row r="41" spans="5:21" x14ac:dyDescent="0.5">
      <c r="E41" s="4" t="s">
        <v>573</v>
      </c>
      <c r="I41" s="4" t="s">
        <v>574</v>
      </c>
      <c r="J41" s="4" t="s">
        <v>575</v>
      </c>
      <c r="K41" s="4" t="s">
        <v>576</v>
      </c>
      <c r="L41" s="4" t="s">
        <v>340</v>
      </c>
      <c r="M41" s="4" t="s">
        <v>574</v>
      </c>
      <c r="N41" s="4" t="s">
        <v>463</v>
      </c>
      <c r="O41" s="4"/>
      <c r="P41" s="4" t="s">
        <v>503</v>
      </c>
      <c r="T41" s="4" t="s">
        <v>538</v>
      </c>
    </row>
    <row r="42" spans="5:21" x14ac:dyDescent="0.5">
      <c r="E42" s="4" t="s">
        <v>577</v>
      </c>
      <c r="I42" s="4" t="s">
        <v>540</v>
      </c>
      <c r="J42" s="4" t="s">
        <v>578</v>
      </c>
      <c r="K42" s="4" t="s">
        <v>482</v>
      </c>
      <c r="L42" s="4" t="s">
        <v>248</v>
      </c>
      <c r="M42" s="4" t="s">
        <v>540</v>
      </c>
      <c r="N42" s="4" t="s">
        <v>473</v>
      </c>
      <c r="O42" s="4"/>
      <c r="P42" s="4" t="s">
        <v>404</v>
      </c>
      <c r="T42" s="4" t="s">
        <v>278</v>
      </c>
    </row>
    <row r="43" spans="5:21" x14ac:dyDescent="0.5">
      <c r="E43" s="4" t="s">
        <v>579</v>
      </c>
      <c r="I43" s="4" t="s">
        <v>580</v>
      </c>
      <c r="J43" s="4" t="s">
        <v>581</v>
      </c>
      <c r="K43" s="4" t="s">
        <v>582</v>
      </c>
      <c r="L43" s="4" t="s">
        <v>583</v>
      </c>
      <c r="M43" s="4" t="s">
        <v>580</v>
      </c>
      <c r="N43" s="4" t="s">
        <v>584</v>
      </c>
      <c r="O43" s="4"/>
      <c r="P43" s="4" t="s">
        <v>355</v>
      </c>
      <c r="T43" s="4" t="s">
        <v>585</v>
      </c>
    </row>
    <row r="44" spans="5:21" x14ac:dyDescent="0.5">
      <c r="E44" s="4" t="s">
        <v>586</v>
      </c>
      <c r="I44" s="4" t="s">
        <v>355</v>
      </c>
      <c r="J44" s="4" t="s">
        <v>587</v>
      </c>
      <c r="K44" s="4" t="s">
        <v>502</v>
      </c>
      <c r="L44" s="4" t="s">
        <v>588</v>
      </c>
      <c r="M44" s="4" t="s">
        <v>355</v>
      </c>
      <c r="N44" s="4" t="s">
        <v>589</v>
      </c>
      <c r="O44" s="4"/>
      <c r="P44" s="4" t="s">
        <v>528</v>
      </c>
      <c r="T44" s="4" t="s">
        <v>590</v>
      </c>
    </row>
    <row r="45" spans="5:21" x14ac:dyDescent="0.5">
      <c r="E45" s="4" t="s">
        <v>591</v>
      </c>
      <c r="I45" s="4" t="s">
        <v>592</v>
      </c>
      <c r="J45" s="4" t="s">
        <v>248</v>
      </c>
      <c r="K45" s="4" t="s">
        <v>512</v>
      </c>
      <c r="L45" s="4" t="s">
        <v>593</v>
      </c>
      <c r="M45" s="4" t="s">
        <v>592</v>
      </c>
      <c r="N45" s="4" t="s">
        <v>594</v>
      </c>
      <c r="O45" s="4"/>
      <c r="P45" s="4" t="s">
        <v>583</v>
      </c>
      <c r="T45" s="4" t="s">
        <v>595</v>
      </c>
    </row>
    <row r="46" spans="5:21" x14ac:dyDescent="0.5">
      <c r="E46" s="4" t="s">
        <v>596</v>
      </c>
      <c r="I46" s="4" t="s">
        <v>597</v>
      </c>
      <c r="J46" s="4" t="s">
        <v>598</v>
      </c>
      <c r="K46" s="4" t="s">
        <v>520</v>
      </c>
      <c r="L46" s="4" t="s">
        <v>599</v>
      </c>
      <c r="M46" s="4" t="s">
        <v>600</v>
      </c>
      <c r="N46" s="4" t="s">
        <v>601</v>
      </c>
      <c r="O46" s="4"/>
      <c r="P46" s="4" t="s">
        <v>588</v>
      </c>
      <c r="T46" s="4" t="s">
        <v>602</v>
      </c>
    </row>
    <row r="47" spans="5:21" x14ac:dyDescent="0.5">
      <c r="E47" s="4" t="s">
        <v>603</v>
      </c>
      <c r="I47" s="4" t="s">
        <v>604</v>
      </c>
      <c r="J47" s="4" t="s">
        <v>605</v>
      </c>
      <c r="K47" s="4" t="s">
        <v>527</v>
      </c>
      <c r="L47" s="4" t="s">
        <v>606</v>
      </c>
      <c r="M47" s="4" t="s">
        <v>607</v>
      </c>
      <c r="N47" s="4" t="s">
        <v>608</v>
      </c>
      <c r="O47" s="4"/>
      <c r="P47" s="4" t="s">
        <v>593</v>
      </c>
      <c r="T47" s="4" t="s">
        <v>278</v>
      </c>
    </row>
    <row r="48" spans="5:21" x14ac:dyDescent="0.5">
      <c r="E48" s="4" t="s">
        <v>609</v>
      </c>
      <c r="I48" s="4" t="s">
        <v>610</v>
      </c>
      <c r="J48" s="4" t="s">
        <v>611</v>
      </c>
      <c r="K48" s="4" t="s">
        <v>535</v>
      </c>
      <c r="L48" s="4" t="s">
        <v>612</v>
      </c>
      <c r="M48" s="4" t="s">
        <v>610</v>
      </c>
      <c r="N48" s="4" t="s">
        <v>613</v>
      </c>
      <c r="O48" s="4"/>
      <c r="P48" s="4" t="s">
        <v>599</v>
      </c>
      <c r="T48" s="4" t="s">
        <v>614</v>
      </c>
    </row>
    <row r="49" spans="5:20" x14ac:dyDescent="0.5">
      <c r="E49" s="4" t="s">
        <v>615</v>
      </c>
      <c r="I49" s="4" t="s">
        <v>616</v>
      </c>
      <c r="J49" s="4" t="s">
        <v>187</v>
      </c>
      <c r="K49" s="4" t="s">
        <v>541</v>
      </c>
      <c r="L49" s="4" t="s">
        <v>617</v>
      </c>
      <c r="M49" s="4" t="s">
        <v>618</v>
      </c>
      <c r="N49" s="4" t="s">
        <v>355</v>
      </c>
      <c r="O49" s="4"/>
      <c r="P49" s="4" t="s">
        <v>606</v>
      </c>
      <c r="T49" s="4" t="s">
        <v>619</v>
      </c>
    </row>
    <row r="50" spans="5:20" x14ac:dyDescent="0.5">
      <c r="E50" s="4" t="s">
        <v>620</v>
      </c>
      <c r="I50" s="4" t="s">
        <v>621</v>
      </c>
      <c r="K50" s="4" t="s">
        <v>546</v>
      </c>
      <c r="L50" s="4" t="s">
        <v>622</v>
      </c>
      <c r="M50" s="4" t="s">
        <v>623</v>
      </c>
      <c r="N50" s="4" t="s">
        <v>501</v>
      </c>
      <c r="O50" s="4"/>
      <c r="P50" s="4" t="s">
        <v>612</v>
      </c>
      <c r="T50" s="4" t="s">
        <v>624</v>
      </c>
    </row>
    <row r="51" spans="5:20" x14ac:dyDescent="0.5">
      <c r="E51" s="4" t="s">
        <v>625</v>
      </c>
      <c r="I51" s="4" t="s">
        <v>187</v>
      </c>
      <c r="K51" s="4" t="s">
        <v>550</v>
      </c>
      <c r="L51" s="4" t="s">
        <v>540</v>
      </c>
      <c r="M51" s="4" t="s">
        <v>187</v>
      </c>
      <c r="N51" s="4" t="s">
        <v>511</v>
      </c>
      <c r="O51" s="4"/>
      <c r="P51" s="4" t="s">
        <v>617</v>
      </c>
      <c r="T51" s="4" t="s">
        <v>626</v>
      </c>
    </row>
    <row r="52" spans="5:20" x14ac:dyDescent="0.5">
      <c r="E52" s="4" t="s">
        <v>627</v>
      </c>
      <c r="K52" s="4" t="s">
        <v>555</v>
      </c>
      <c r="L52" s="4" t="s">
        <v>628</v>
      </c>
      <c r="N52" s="4" t="s">
        <v>519</v>
      </c>
      <c r="O52" s="4"/>
      <c r="P52" s="4" t="s">
        <v>622</v>
      </c>
      <c r="T52" s="4" t="s">
        <v>629</v>
      </c>
    </row>
    <row r="53" spans="5:20" x14ac:dyDescent="0.5">
      <c r="K53" s="4" t="s">
        <v>560</v>
      </c>
      <c r="L53" s="4" t="s">
        <v>630</v>
      </c>
      <c r="N53" s="4" t="s">
        <v>526</v>
      </c>
      <c r="O53" s="4"/>
      <c r="P53" s="4" t="s">
        <v>540</v>
      </c>
      <c r="T53" s="4" t="s">
        <v>631</v>
      </c>
    </row>
    <row r="54" spans="5:20" x14ac:dyDescent="0.5">
      <c r="K54" s="4" t="s">
        <v>564</v>
      </c>
      <c r="L54" s="4" t="s">
        <v>632</v>
      </c>
      <c r="N54" s="4" t="s">
        <v>534</v>
      </c>
      <c r="O54" s="4"/>
      <c r="P54" s="4" t="s">
        <v>628</v>
      </c>
      <c r="T54" s="4" t="s">
        <v>633</v>
      </c>
    </row>
    <row r="55" spans="5:20" x14ac:dyDescent="0.5">
      <c r="K55" s="4" t="s">
        <v>570</v>
      </c>
      <c r="L55" s="4" t="s">
        <v>355</v>
      </c>
      <c r="N55" s="4" t="s">
        <v>540</v>
      </c>
      <c r="O55" s="4"/>
      <c r="P55" s="4" t="s">
        <v>630</v>
      </c>
      <c r="T55" s="4" t="s">
        <v>634</v>
      </c>
    </row>
    <row r="56" spans="5:20" x14ac:dyDescent="0.5">
      <c r="K56" s="4" t="s">
        <v>575</v>
      </c>
      <c r="L56" s="4" t="s">
        <v>635</v>
      </c>
      <c r="N56" s="4" t="s">
        <v>545</v>
      </c>
      <c r="O56" s="4"/>
      <c r="P56" s="4" t="s">
        <v>632</v>
      </c>
      <c r="T56" s="4" t="s">
        <v>636</v>
      </c>
    </row>
    <row r="57" spans="5:20" x14ac:dyDescent="0.5">
      <c r="K57" s="4" t="s">
        <v>578</v>
      </c>
      <c r="L57" s="4" t="s">
        <v>637</v>
      </c>
      <c r="N57" s="4" t="s">
        <v>505</v>
      </c>
      <c r="O57" s="4"/>
      <c r="P57" s="4" t="s">
        <v>355</v>
      </c>
      <c r="T57" s="4" t="s">
        <v>638</v>
      </c>
    </row>
    <row r="58" spans="5:20" x14ac:dyDescent="0.5">
      <c r="K58" s="4" t="s">
        <v>639</v>
      </c>
      <c r="L58" s="4" t="s">
        <v>640</v>
      </c>
      <c r="N58" s="4" t="s">
        <v>554</v>
      </c>
      <c r="O58" s="4"/>
      <c r="P58" s="4" t="s">
        <v>641</v>
      </c>
      <c r="T58" s="4" t="s">
        <v>642</v>
      </c>
    </row>
    <row r="59" spans="5:20" x14ac:dyDescent="0.5">
      <c r="K59" s="4" t="s">
        <v>643</v>
      </c>
      <c r="L59" s="4" t="s">
        <v>644</v>
      </c>
      <c r="N59" s="4" t="s">
        <v>404</v>
      </c>
      <c r="O59" s="4"/>
      <c r="P59" s="4" t="s">
        <v>637</v>
      </c>
      <c r="T59" s="4" t="s">
        <v>645</v>
      </c>
    </row>
    <row r="60" spans="5:20" x14ac:dyDescent="0.5">
      <c r="K60" s="4" t="s">
        <v>248</v>
      </c>
      <c r="L60" s="4" t="s">
        <v>530</v>
      </c>
      <c r="N60" s="4" t="s">
        <v>355</v>
      </c>
      <c r="O60" s="4"/>
      <c r="P60" s="4" t="s">
        <v>640</v>
      </c>
      <c r="T60" s="4" t="s">
        <v>646</v>
      </c>
    </row>
    <row r="61" spans="5:20" x14ac:dyDescent="0.5">
      <c r="K61" s="4" t="s">
        <v>598</v>
      </c>
      <c r="L61" s="4" t="s">
        <v>592</v>
      </c>
      <c r="N61" s="4" t="s">
        <v>571</v>
      </c>
      <c r="O61" s="4"/>
      <c r="P61" s="4" t="s">
        <v>647</v>
      </c>
      <c r="T61" s="4" t="s">
        <v>648</v>
      </c>
    </row>
    <row r="62" spans="5:20" x14ac:dyDescent="0.5">
      <c r="K62" s="4" t="s">
        <v>605</v>
      </c>
      <c r="L62" s="4" t="s">
        <v>649</v>
      </c>
      <c r="N62" s="4" t="s">
        <v>574</v>
      </c>
      <c r="O62" s="4"/>
      <c r="P62" s="4" t="s">
        <v>530</v>
      </c>
      <c r="T62" s="4" t="s">
        <v>650</v>
      </c>
    </row>
    <row r="63" spans="5:20" x14ac:dyDescent="0.5">
      <c r="K63" s="4" t="s">
        <v>651</v>
      </c>
      <c r="L63" s="4" t="s">
        <v>652</v>
      </c>
      <c r="N63" s="4" t="s">
        <v>540</v>
      </c>
      <c r="O63" s="4"/>
      <c r="P63" s="4" t="s">
        <v>592</v>
      </c>
      <c r="T63" s="4" t="s">
        <v>653</v>
      </c>
    </row>
    <row r="64" spans="5:20" x14ac:dyDescent="0.5">
      <c r="K64" s="4" t="s">
        <v>187</v>
      </c>
      <c r="L64" s="4" t="s">
        <v>654</v>
      </c>
      <c r="N64" s="4" t="s">
        <v>580</v>
      </c>
      <c r="O64" s="4"/>
      <c r="P64" s="4" t="s">
        <v>649</v>
      </c>
      <c r="T64" s="4" t="s">
        <v>655</v>
      </c>
    </row>
    <row r="65" spans="12:20" x14ac:dyDescent="0.5">
      <c r="L65" s="4" t="s">
        <v>656</v>
      </c>
      <c r="N65" s="4" t="s">
        <v>355</v>
      </c>
      <c r="O65" s="4"/>
      <c r="P65" s="4" t="s">
        <v>652</v>
      </c>
      <c r="T65" s="4" t="s">
        <v>187</v>
      </c>
    </row>
    <row r="66" spans="12:20" x14ac:dyDescent="0.5">
      <c r="L66" s="4" t="s">
        <v>657</v>
      </c>
      <c r="N66" s="4" t="s">
        <v>592</v>
      </c>
      <c r="O66" s="4"/>
      <c r="P66" s="4" t="s">
        <v>654</v>
      </c>
    </row>
    <row r="67" spans="12:20" x14ac:dyDescent="0.5">
      <c r="L67" s="4" t="s">
        <v>658</v>
      </c>
      <c r="N67" s="4" t="s">
        <v>659</v>
      </c>
      <c r="O67" s="4"/>
      <c r="P67" s="4" t="s">
        <v>656</v>
      </c>
    </row>
    <row r="68" spans="12:20" x14ac:dyDescent="0.5">
      <c r="L68" s="4" t="s">
        <v>660</v>
      </c>
      <c r="N68" s="4" t="s">
        <v>604</v>
      </c>
      <c r="O68" s="4"/>
      <c r="P68" s="4" t="s">
        <v>657</v>
      </c>
    </row>
    <row r="69" spans="12:20" x14ac:dyDescent="0.5">
      <c r="L69" s="4" t="s">
        <v>661</v>
      </c>
      <c r="N69" s="4" t="s">
        <v>610</v>
      </c>
      <c r="O69" s="4"/>
      <c r="P69" s="4" t="s">
        <v>658</v>
      </c>
    </row>
    <row r="70" spans="12:20" x14ac:dyDescent="0.5">
      <c r="L70" s="4" t="s">
        <v>662</v>
      </c>
      <c r="N70" s="4" t="s">
        <v>618</v>
      </c>
      <c r="O70" s="4"/>
      <c r="P70" s="4" t="s">
        <v>660</v>
      </c>
    </row>
    <row r="71" spans="12:20" x14ac:dyDescent="0.5">
      <c r="L71" s="4" t="s">
        <v>663</v>
      </c>
      <c r="N71" s="4" t="s">
        <v>664</v>
      </c>
      <c r="O71" s="4"/>
      <c r="P71" s="4" t="s">
        <v>661</v>
      </c>
    </row>
    <row r="72" spans="12:20" x14ac:dyDescent="0.5">
      <c r="L72" s="4" t="s">
        <v>665</v>
      </c>
      <c r="N72" s="4" t="s">
        <v>187</v>
      </c>
      <c r="O72" s="4"/>
      <c r="P72" s="4" t="s">
        <v>662</v>
      </c>
    </row>
    <row r="73" spans="12:20" x14ac:dyDescent="0.5">
      <c r="L73" s="4" t="s">
        <v>666</v>
      </c>
      <c r="P73" s="4" t="s">
        <v>663</v>
      </c>
    </row>
    <row r="74" spans="12:20" x14ac:dyDescent="0.5">
      <c r="L74" s="4" t="s">
        <v>667</v>
      </c>
      <c r="P74" s="4" t="s">
        <v>665</v>
      </c>
    </row>
    <row r="75" spans="12:20" x14ac:dyDescent="0.5">
      <c r="L75" s="4" t="s">
        <v>668</v>
      </c>
      <c r="P75" s="4" t="s">
        <v>666</v>
      </c>
    </row>
    <row r="76" spans="12:20" x14ac:dyDescent="0.5">
      <c r="L76" s="4" t="s">
        <v>669</v>
      </c>
      <c r="P76" s="4" t="s">
        <v>667</v>
      </c>
    </row>
    <row r="77" spans="12:20" x14ac:dyDescent="0.5">
      <c r="L77" s="4" t="s">
        <v>670</v>
      </c>
      <c r="P77" s="4" t="s">
        <v>668</v>
      </c>
    </row>
    <row r="78" spans="12:20" x14ac:dyDescent="0.5">
      <c r="L78" s="4" t="s">
        <v>671</v>
      </c>
      <c r="P78" s="4" t="s">
        <v>669</v>
      </c>
    </row>
    <row r="79" spans="12:20" x14ac:dyDescent="0.5">
      <c r="L79" s="4" t="s">
        <v>672</v>
      </c>
      <c r="P79" s="4" t="s">
        <v>670</v>
      </c>
    </row>
    <row r="80" spans="12:20" x14ac:dyDescent="0.5">
      <c r="L80" s="4" t="s">
        <v>592</v>
      </c>
      <c r="P80" s="4" t="s">
        <v>671</v>
      </c>
    </row>
    <row r="81" spans="12:16" x14ac:dyDescent="0.5">
      <c r="L81" s="4" t="s">
        <v>673</v>
      </c>
      <c r="P81" s="4" t="s">
        <v>672</v>
      </c>
    </row>
    <row r="82" spans="12:16" x14ac:dyDescent="0.5">
      <c r="L82" s="4" t="s">
        <v>674</v>
      </c>
      <c r="P82" s="4" t="s">
        <v>592</v>
      </c>
    </row>
    <row r="83" spans="12:16" x14ac:dyDescent="0.5">
      <c r="L83" s="4" t="s">
        <v>675</v>
      </c>
      <c r="P83" s="4" t="s">
        <v>673</v>
      </c>
    </row>
    <row r="84" spans="12:16" x14ac:dyDescent="0.5">
      <c r="L84" s="4" t="s">
        <v>676</v>
      </c>
      <c r="P84" s="4" t="s">
        <v>674</v>
      </c>
    </row>
    <row r="85" spans="12:16" x14ac:dyDescent="0.5">
      <c r="L85" s="4" t="s">
        <v>677</v>
      </c>
      <c r="P85" s="4" t="s">
        <v>675</v>
      </c>
    </row>
    <row r="86" spans="12:16" x14ac:dyDescent="0.5">
      <c r="L86" s="4" t="s">
        <v>187</v>
      </c>
      <c r="P86" s="4" t="s">
        <v>676</v>
      </c>
    </row>
    <row r="87" spans="12:16" x14ac:dyDescent="0.5">
      <c r="P87" s="4" t="s">
        <v>678</v>
      </c>
    </row>
    <row r="88" spans="12:16" x14ac:dyDescent="0.5">
      <c r="P88" s="4" t="s">
        <v>187</v>
      </c>
    </row>
  </sheetData>
  <pageMargins left="0.75" right="0.75" top="1" bottom="1" header="0.5" footer="0.5"/>
  <pageSetup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A777F5-213E-41E0-B221-1D080AF4B519}">
  <sheetPr codeName="Fleishman1"/>
  <dimension ref="A1:T104"/>
  <sheetViews>
    <sheetView workbookViewId="0">
      <selection activeCell="B4" sqref="B4"/>
    </sheetView>
  </sheetViews>
  <sheetFormatPr defaultColWidth="10.1328125" defaultRowHeight="15.75" x14ac:dyDescent="0.5"/>
  <cols>
    <col min="1" max="1" width="10.1328125" style="3"/>
    <col min="2" max="2" width="10.265625" style="3" customWidth="1"/>
    <col min="3" max="19" width="10.1328125" style="3"/>
    <col min="20" max="20" width="11" style="3" bestFit="1" customWidth="1"/>
    <col min="21" max="16384" width="10.1328125" style="3"/>
  </cols>
  <sheetData>
    <row r="1" spans="1:20" x14ac:dyDescent="0.5">
      <c r="A1" s="5" t="s">
        <v>679</v>
      </c>
      <c r="B1" s="5" t="s">
        <v>680</v>
      </c>
      <c r="C1" s="5" t="s">
        <v>681</v>
      </c>
      <c r="D1" s="5" t="s">
        <v>682</v>
      </c>
      <c r="E1" s="5" t="s">
        <v>683</v>
      </c>
      <c r="P1" s="5" t="s">
        <v>684</v>
      </c>
      <c r="Q1" s="5" t="s">
        <v>685</v>
      </c>
      <c r="R1" s="5" t="s">
        <v>681</v>
      </c>
      <c r="S1" s="5" t="s">
        <v>682</v>
      </c>
      <c r="T1" s="5" t="s">
        <v>683</v>
      </c>
    </row>
    <row r="2" spans="1:20" x14ac:dyDescent="0.5">
      <c r="A2" s="5">
        <v>0</v>
      </c>
      <c r="B2" s="5">
        <v>0</v>
      </c>
      <c r="C2" s="5">
        <v>1</v>
      </c>
      <c r="D2" s="5">
        <v>0</v>
      </c>
      <c r="E2" s="6">
        <v>0</v>
      </c>
      <c r="H2" s="5" t="s">
        <v>679</v>
      </c>
      <c r="I2" s="5" t="s">
        <v>680</v>
      </c>
      <c r="P2" s="5">
        <v>1</v>
      </c>
      <c r="Q2" s="5">
        <v>2</v>
      </c>
      <c r="R2" s="5">
        <f>SUMIFS(C$2:C$104,$A$2:$A$104,$P2,$B$2:$B$104,$Q2)</f>
        <v>0.90475799999999995</v>
      </c>
      <c r="S2" s="5">
        <f>SUMIFS(D$2:D$104,$A$2:$A$104,$P2,$B$2:$B$104,$Q2)</f>
        <v>0.14721100000000001</v>
      </c>
      <c r="T2" s="5">
        <f>SUMIFS(E$2:E$104,$A$2:$A$104,$P2,$B$2:$B$104,$Q2)</f>
        <v>2.3861E-2</v>
      </c>
    </row>
    <row r="3" spans="1:20" x14ac:dyDescent="0.5">
      <c r="A3" s="5">
        <v>0</v>
      </c>
      <c r="B3" s="5">
        <v>2</v>
      </c>
      <c r="C3" s="5">
        <v>0.83566499999999999</v>
      </c>
      <c r="D3" s="5">
        <v>0</v>
      </c>
      <c r="E3" s="5">
        <v>5.2056999999999999E-2</v>
      </c>
      <c r="P3" s="5"/>
    </row>
    <row r="4" spans="1:20" x14ac:dyDescent="0.5">
      <c r="A4" s="5">
        <v>0</v>
      </c>
      <c r="B4" s="5">
        <v>4</v>
      </c>
      <c r="C4" s="5">
        <v>0.73738099999999995</v>
      </c>
      <c r="D4" s="5">
        <v>0</v>
      </c>
      <c r="E4" s="5">
        <v>8.0924999999999997E-2</v>
      </c>
      <c r="P4" s="5"/>
    </row>
    <row r="5" spans="1:20" x14ac:dyDescent="0.5">
      <c r="A5" s="5">
        <v>0</v>
      </c>
      <c r="B5" s="5">
        <v>6</v>
      </c>
      <c r="C5" s="5">
        <v>1.569518</v>
      </c>
      <c r="D5" s="5">
        <v>0</v>
      </c>
      <c r="E5" s="5">
        <v>-0.28266000000000002</v>
      </c>
      <c r="P5" s="5"/>
    </row>
    <row r="6" spans="1:20" x14ac:dyDescent="0.5">
      <c r="A6" s="5">
        <v>0</v>
      </c>
      <c r="B6" s="5">
        <v>8</v>
      </c>
      <c r="C6" s="5">
        <v>0.60065299999999999</v>
      </c>
      <c r="D6" s="5">
        <v>0</v>
      </c>
      <c r="E6" s="5">
        <v>0.118712</v>
      </c>
      <c r="P6" s="5"/>
    </row>
    <row r="7" spans="1:20" x14ac:dyDescent="0.5">
      <c r="A7" s="5">
        <v>0</v>
      </c>
      <c r="B7" s="5">
        <v>10</v>
      </c>
      <c r="C7" s="5">
        <v>0.546682</v>
      </c>
      <c r="D7" s="5">
        <v>0</v>
      </c>
      <c r="E7" s="5">
        <v>0.132938</v>
      </c>
      <c r="P7" s="5"/>
    </row>
    <row r="8" spans="1:20" x14ac:dyDescent="0.5">
      <c r="A8" s="5">
        <v>0</v>
      </c>
      <c r="B8" s="5">
        <v>12</v>
      </c>
      <c r="C8" s="5">
        <v>0.49834400000000001</v>
      </c>
      <c r="D8" s="5">
        <v>0</v>
      </c>
      <c r="E8" s="5">
        <v>0.14537</v>
      </c>
      <c r="P8" s="5"/>
    </row>
    <row r="9" spans="1:20" x14ac:dyDescent="0.5">
      <c r="A9" s="5">
        <v>0</v>
      </c>
      <c r="B9" s="5">
        <v>14</v>
      </c>
      <c r="C9" s="5">
        <v>0.45418700000000001</v>
      </c>
      <c r="D9" s="5">
        <v>0</v>
      </c>
      <c r="E9" s="5">
        <v>0.15648000000000001</v>
      </c>
      <c r="P9" s="5"/>
    </row>
    <row r="10" spans="1:20" x14ac:dyDescent="0.5">
      <c r="A10" s="5">
        <v>0</v>
      </c>
      <c r="B10" s="5">
        <v>16</v>
      </c>
      <c r="C10" s="5">
        <v>0.413269</v>
      </c>
      <c r="D10" s="5">
        <v>0</v>
      </c>
      <c r="E10" s="5">
        <v>0.16657</v>
      </c>
      <c r="P10" s="5"/>
    </row>
    <row r="11" spans="1:20" x14ac:dyDescent="0.5">
      <c r="A11" s="5">
        <v>0</v>
      </c>
      <c r="B11" s="5">
        <v>18</v>
      </c>
      <c r="C11" s="5">
        <v>0.37493599999999999</v>
      </c>
      <c r="D11" s="5">
        <v>0</v>
      </c>
      <c r="E11" s="5">
        <v>0.175847</v>
      </c>
      <c r="P11" s="5"/>
    </row>
    <row r="12" spans="1:20" x14ac:dyDescent="0.5">
      <c r="A12" s="5">
        <v>0</v>
      </c>
      <c r="B12" s="5">
        <v>20</v>
      </c>
      <c r="C12" s="5">
        <v>0.33871800000000002</v>
      </c>
      <c r="D12" s="5">
        <v>0</v>
      </c>
      <c r="E12" s="5">
        <v>0.18446100000000001</v>
      </c>
      <c r="P12" s="5"/>
    </row>
    <row r="13" spans="1:20" x14ac:dyDescent="0.5">
      <c r="A13" s="5">
        <v>0</v>
      </c>
      <c r="B13" s="5">
        <v>22</v>
      </c>
      <c r="C13" s="5">
        <v>0.30425799999999997</v>
      </c>
      <c r="D13" s="5">
        <v>0</v>
      </c>
      <c r="E13" s="5">
        <v>0.192522</v>
      </c>
      <c r="P13" s="5"/>
    </row>
    <row r="14" spans="1:20" x14ac:dyDescent="0.5">
      <c r="A14" s="5">
        <v>0</v>
      </c>
      <c r="B14" s="5">
        <v>24</v>
      </c>
      <c r="C14" s="5">
        <v>0.271283</v>
      </c>
      <c r="D14" s="5">
        <v>0</v>
      </c>
      <c r="E14" s="5">
        <v>0.20011300000000001</v>
      </c>
      <c r="P14" s="5"/>
    </row>
    <row r="15" spans="1:20" x14ac:dyDescent="0.5">
      <c r="A15" s="5">
        <v>0</v>
      </c>
      <c r="B15" s="5">
        <v>26</v>
      </c>
      <c r="C15" s="3">
        <v>0.23957600000000001</v>
      </c>
      <c r="D15" s="5">
        <v>0</v>
      </c>
      <c r="E15" s="5">
        <v>0.20730299999999999</v>
      </c>
      <c r="P15" s="5"/>
    </row>
    <row r="16" spans="1:20" x14ac:dyDescent="0.5">
      <c r="A16" s="5">
        <v>0</v>
      </c>
      <c r="B16" s="5">
        <v>28</v>
      </c>
      <c r="C16" s="5">
        <v>0.20895900000000001</v>
      </c>
      <c r="D16" s="5">
        <v>0</v>
      </c>
      <c r="E16" s="5">
        <v>0.214142</v>
      </c>
      <c r="P16" s="5"/>
    </row>
    <row r="17" spans="1:5" x14ac:dyDescent="0.5">
      <c r="A17" s="5">
        <v>0</v>
      </c>
      <c r="B17" s="5">
        <v>30</v>
      </c>
      <c r="C17" s="3">
        <v>0.17929</v>
      </c>
      <c r="D17" s="5">
        <v>0</v>
      </c>
      <c r="E17" s="3">
        <v>0.22067600000000001</v>
      </c>
    </row>
    <row r="18" spans="1:5" x14ac:dyDescent="0.5">
      <c r="A18" s="5">
        <v>0.5</v>
      </c>
      <c r="B18" s="5">
        <v>0</v>
      </c>
      <c r="C18" s="5">
        <v>1.3968</v>
      </c>
      <c r="D18" s="5">
        <v>0.18948999999999999</v>
      </c>
      <c r="E18" s="5">
        <v>-0.18010799999999999</v>
      </c>
    </row>
    <row r="19" spans="1:5" x14ac:dyDescent="0.5">
      <c r="A19" s="5">
        <v>0.5</v>
      </c>
      <c r="B19" s="5">
        <v>2</v>
      </c>
      <c r="C19" s="5">
        <v>0.85011099999999995</v>
      </c>
      <c r="D19" s="5">
        <v>6.4169000000000004E-2</v>
      </c>
      <c r="E19" s="5">
        <v>4.6417E-2</v>
      </c>
    </row>
    <row r="20" spans="1:5" x14ac:dyDescent="0.5">
      <c r="A20" s="5">
        <v>0.5</v>
      </c>
      <c r="B20" s="5">
        <v>4</v>
      </c>
      <c r="C20" s="5">
        <v>0.74631800000000004</v>
      </c>
      <c r="D20" s="5">
        <v>5.4641000000000002E-2</v>
      </c>
      <c r="E20" s="5">
        <v>7.7485999999999999E-2</v>
      </c>
    </row>
    <row r="21" spans="1:5" x14ac:dyDescent="0.5">
      <c r="A21" s="5">
        <v>0.5</v>
      </c>
      <c r="B21" s="5">
        <v>6</v>
      </c>
      <c r="C21" s="5">
        <v>0.66918999999999995</v>
      </c>
      <c r="D21" s="5">
        <v>4.9195000000000003E-2</v>
      </c>
      <c r="E21" s="5">
        <v>9.9404999999999993E-2</v>
      </c>
    </row>
    <row r="22" spans="1:5" x14ac:dyDescent="0.5">
      <c r="A22" s="5">
        <v>0.5</v>
      </c>
      <c r="B22" s="5">
        <v>8</v>
      </c>
      <c r="C22" s="5">
        <v>0.60578699999999996</v>
      </c>
      <c r="D22" s="5">
        <v>4.5488000000000001E-2</v>
      </c>
      <c r="E22" s="5">
        <v>0.11676</v>
      </c>
    </row>
    <row r="23" spans="1:5" x14ac:dyDescent="0.5">
      <c r="A23" s="5">
        <v>0.5</v>
      </c>
      <c r="B23" s="5">
        <v>10</v>
      </c>
      <c r="C23" s="5">
        <v>0.550929</v>
      </c>
      <c r="D23" s="5">
        <v>4.2728000000000002E-2</v>
      </c>
      <c r="E23" s="5">
        <v>0.131329</v>
      </c>
    </row>
    <row r="24" spans="1:5" x14ac:dyDescent="0.5">
      <c r="A24" s="5">
        <v>0.5</v>
      </c>
      <c r="B24" s="5">
        <v>12</v>
      </c>
      <c r="C24" s="5">
        <v>0.50197000000000003</v>
      </c>
      <c r="D24" s="5">
        <v>4.0557999999999997E-2</v>
      </c>
      <c r="E24" s="5">
        <v>0.14399899999999999</v>
      </c>
    </row>
    <row r="25" spans="1:5" x14ac:dyDescent="0.5">
      <c r="A25" s="5">
        <v>0.5</v>
      </c>
      <c r="B25" s="5">
        <v>14</v>
      </c>
      <c r="C25" s="5">
        <v>0.45735300000000001</v>
      </c>
      <c r="D25" s="5">
        <v>3.8786000000000001E-2</v>
      </c>
      <c r="E25" s="5">
        <v>0.15528500000000001</v>
      </c>
    </row>
    <row r="26" spans="1:5" x14ac:dyDescent="0.5">
      <c r="A26" s="5">
        <v>0.5</v>
      </c>
      <c r="B26" s="5">
        <v>16</v>
      </c>
      <c r="C26" s="5">
        <v>0.41608099999999998</v>
      </c>
      <c r="D26" s="5">
        <v>3.7301000000000001E-2</v>
      </c>
      <c r="E26" s="5">
        <v>0.16550999999999999</v>
      </c>
    </row>
    <row r="27" spans="1:5" x14ac:dyDescent="0.5">
      <c r="A27" s="5">
        <v>0.5</v>
      </c>
      <c r="B27" s="5">
        <v>18</v>
      </c>
      <c r="C27" s="5">
        <v>-0.37747000000000003</v>
      </c>
      <c r="D27" s="5">
        <v>3.603E-2</v>
      </c>
      <c r="E27" s="5">
        <v>-0.17488999999999999</v>
      </c>
    </row>
    <row r="28" spans="1:5" x14ac:dyDescent="0.5">
      <c r="A28" s="5">
        <v>0.5</v>
      </c>
      <c r="B28" s="5">
        <v>20</v>
      </c>
      <c r="C28" s="5">
        <v>0.34101900000000002</v>
      </c>
      <c r="D28" s="5">
        <v>3.4924999999999998E-2</v>
      </c>
      <c r="E28" s="5">
        <v>0.18359500000000001</v>
      </c>
    </row>
    <row r="29" spans="1:5" x14ac:dyDescent="0.5">
      <c r="A29" s="5">
        <v>0.5</v>
      </c>
      <c r="B29" s="5">
        <v>22</v>
      </c>
      <c r="C29" s="3">
        <v>1.56612</v>
      </c>
      <c r="D29" s="3">
        <v>6.6006599999999999E-2</v>
      </c>
      <c r="E29" s="3">
        <v>-0.33929700000000002</v>
      </c>
    </row>
    <row r="30" spans="1:5" x14ac:dyDescent="0.5">
      <c r="A30" s="5">
        <v>0.5</v>
      </c>
      <c r="B30" s="5">
        <v>24</v>
      </c>
      <c r="C30" s="3">
        <v>1.5630299999999999</v>
      </c>
      <c r="D30" s="3">
        <v>6.3041200000000006E-2</v>
      </c>
      <c r="E30" s="3">
        <v>-0.34404800000000002</v>
      </c>
    </row>
    <row r="31" spans="1:5" x14ac:dyDescent="0.5">
      <c r="A31" s="5">
        <v>0.5</v>
      </c>
      <c r="B31" s="5">
        <v>26</v>
      </c>
      <c r="C31" s="3">
        <v>1.5593600000000001</v>
      </c>
      <c r="D31" s="3">
        <v>6.0390899999999997E-2</v>
      </c>
      <c r="E31" s="3">
        <v>-0.34844700000000001</v>
      </c>
    </row>
    <row r="32" spans="1:5" x14ac:dyDescent="0.5">
      <c r="A32" s="5">
        <v>0.5</v>
      </c>
      <c r="B32" s="5">
        <v>28</v>
      </c>
      <c r="C32" s="3">
        <v>1.55518</v>
      </c>
      <c r="D32" s="3">
        <v>5.8003800000000001E-2</v>
      </c>
      <c r="E32" s="3">
        <v>-0.35253800000000002</v>
      </c>
    </row>
    <row r="33" spans="1:5" x14ac:dyDescent="0.5">
      <c r="A33" s="5">
        <v>0.5</v>
      </c>
      <c r="B33" s="5">
        <v>30</v>
      </c>
      <c r="C33" s="3">
        <v>1.5505500000000001</v>
      </c>
      <c r="D33" s="3">
        <v>5.5839100000000003E-2</v>
      </c>
      <c r="E33" s="3">
        <v>-0.35636000000000001</v>
      </c>
    </row>
    <row r="34" spans="1:5" x14ac:dyDescent="0.5">
      <c r="A34" s="5">
        <v>1</v>
      </c>
      <c r="B34" s="5">
        <v>2</v>
      </c>
      <c r="C34" s="5">
        <v>0.90475799999999995</v>
      </c>
      <c r="D34" s="5">
        <v>0.14721100000000001</v>
      </c>
      <c r="E34" s="5">
        <v>2.3861E-2</v>
      </c>
    </row>
    <row r="35" spans="1:5" x14ac:dyDescent="0.5">
      <c r="A35" s="5">
        <v>1</v>
      </c>
      <c r="B35" s="5">
        <v>4</v>
      </c>
      <c r="C35" s="5">
        <v>0.77658499999999997</v>
      </c>
      <c r="D35" s="5">
        <v>0.116977</v>
      </c>
      <c r="E35" s="5">
        <v>6.5500000000000003E-2</v>
      </c>
    </row>
    <row r="36" spans="1:5" x14ac:dyDescent="0.5">
      <c r="A36" s="5">
        <v>1</v>
      </c>
      <c r="B36" s="5">
        <v>6</v>
      </c>
      <c r="C36" s="5">
        <v>0.69033599999999995</v>
      </c>
      <c r="D36" s="5">
        <v>0.10288899999999999</v>
      </c>
      <c r="E36" s="5">
        <v>9.1163999999999995E-2</v>
      </c>
    </row>
    <row r="37" spans="1:5" x14ac:dyDescent="0.5">
      <c r="A37" s="5">
        <v>1</v>
      </c>
      <c r="B37" s="5">
        <v>8</v>
      </c>
      <c r="C37" s="5">
        <v>0.62211300000000003</v>
      </c>
      <c r="D37" s="5">
        <v>9.4034999999999994E-2</v>
      </c>
      <c r="E37" s="5">
        <v>0.110454</v>
      </c>
    </row>
    <row r="38" spans="1:5" x14ac:dyDescent="0.5">
      <c r="A38" s="5">
        <v>1</v>
      </c>
      <c r="B38" s="5">
        <v>10</v>
      </c>
      <c r="C38" s="5">
        <v>0.56426100000000001</v>
      </c>
      <c r="D38" s="5">
        <v>8.7718000000000004E-2</v>
      </c>
      <c r="E38" s="5">
        <v>0.12620899999999999</v>
      </c>
    </row>
    <row r="39" spans="1:5" x14ac:dyDescent="0.5">
      <c r="A39" s="5">
        <v>1</v>
      </c>
      <c r="B39" s="5">
        <v>12</v>
      </c>
      <c r="C39" s="5">
        <v>0.51325399999999999</v>
      </c>
      <c r="D39" s="5">
        <v>8.2880999999999996E-2</v>
      </c>
      <c r="E39" s="5">
        <v>0.139684</v>
      </c>
    </row>
    <row r="40" spans="1:5" x14ac:dyDescent="0.5">
      <c r="A40" s="5">
        <v>1</v>
      </c>
      <c r="B40" s="5">
        <v>14</v>
      </c>
      <c r="C40" s="5">
        <v>0.46714699999999998</v>
      </c>
      <c r="D40" s="5">
        <v>7.9002000000000003E-2</v>
      </c>
      <c r="E40" s="5">
        <v>0.15155099999999999</v>
      </c>
    </row>
    <row r="41" spans="1:5" x14ac:dyDescent="0.5">
      <c r="A41" s="5">
        <v>1</v>
      </c>
      <c r="B41" s="5">
        <v>16</v>
      </c>
      <c r="C41" s="5">
        <v>0.42473899999999998</v>
      </c>
      <c r="D41" s="5">
        <v>7.5791999999999998E-2</v>
      </c>
      <c r="E41" s="5">
        <v>0.162216</v>
      </c>
    </row>
    <row r="42" spans="1:5" x14ac:dyDescent="0.5">
      <c r="A42" s="5">
        <v>1</v>
      </c>
      <c r="B42" s="5">
        <v>18</v>
      </c>
      <c r="C42" s="5">
        <v>0.38523099999999999</v>
      </c>
      <c r="D42" s="5">
        <v>7.3071999999999998E-2</v>
      </c>
      <c r="E42" s="5">
        <v>0.17194599999999999</v>
      </c>
    </row>
    <row r="43" spans="1:5" x14ac:dyDescent="0.5">
      <c r="A43" s="5">
        <v>1</v>
      </c>
      <c r="B43" s="5">
        <v>20</v>
      </c>
      <c r="C43" s="5">
        <v>0.34806100000000001</v>
      </c>
      <c r="D43" s="5">
        <v>7.0725999999999997E-2</v>
      </c>
      <c r="E43" s="5">
        <v>0.180925</v>
      </c>
    </row>
    <row r="44" spans="1:5" x14ac:dyDescent="0.5">
      <c r="A44" s="5">
        <v>1</v>
      </c>
      <c r="B44" s="5">
        <v>22</v>
      </c>
      <c r="C44" s="3">
        <v>1.54477</v>
      </c>
      <c r="D44" s="3">
        <v>0.13685800000000001</v>
      </c>
      <c r="E44" s="3">
        <v>-0.33207100000000001</v>
      </c>
    </row>
    <row r="45" spans="1:5" x14ac:dyDescent="0.5">
      <c r="A45" s="5">
        <v>1</v>
      </c>
      <c r="B45" s="5">
        <v>24</v>
      </c>
      <c r="C45" s="3">
        <v>1.5440799999999999</v>
      </c>
      <c r="D45" s="3">
        <v>0.130163</v>
      </c>
      <c r="E45" s="3">
        <v>-0.337619</v>
      </c>
    </row>
    <row r="46" spans="1:5" x14ac:dyDescent="0.5">
      <c r="A46" s="5">
        <v>1</v>
      </c>
      <c r="B46" s="5">
        <v>26</v>
      </c>
      <c r="C46" s="3">
        <v>1.5423800000000001</v>
      </c>
      <c r="D46" s="3">
        <v>0.12426</v>
      </c>
      <c r="E46" s="3">
        <v>-0.34267500000000001</v>
      </c>
    </row>
    <row r="47" spans="1:5" x14ac:dyDescent="0.5">
      <c r="A47" s="5">
        <v>1</v>
      </c>
      <c r="B47" s="5">
        <v>28</v>
      </c>
      <c r="C47" s="3">
        <v>1.5398499999999999</v>
      </c>
      <c r="D47" s="3">
        <v>0.119001</v>
      </c>
      <c r="E47" s="3">
        <v>-0.34731800000000002</v>
      </c>
    </row>
    <row r="48" spans="1:5" x14ac:dyDescent="0.5">
      <c r="A48" s="5">
        <v>1</v>
      </c>
      <c r="B48" s="5">
        <v>30</v>
      </c>
      <c r="C48" s="3">
        <v>1.5366</v>
      </c>
      <c r="D48" s="3">
        <v>0.114277</v>
      </c>
      <c r="E48" s="3">
        <v>-0.35160799999999998</v>
      </c>
    </row>
    <row r="49" spans="1:5" x14ac:dyDescent="0.5">
      <c r="A49" s="5">
        <v>1.5</v>
      </c>
      <c r="B49" s="5">
        <v>4</v>
      </c>
      <c r="C49" s="5">
        <v>0.84676300000000004</v>
      </c>
      <c r="D49" s="5">
        <v>0.211594</v>
      </c>
      <c r="E49" s="5">
        <v>3.4550999999999998E-2</v>
      </c>
    </row>
    <row r="50" spans="1:5" x14ac:dyDescent="0.5">
      <c r="A50" s="5">
        <v>1.5</v>
      </c>
      <c r="B50" s="5">
        <v>6</v>
      </c>
      <c r="C50" s="5">
        <v>0.73313099999999998</v>
      </c>
      <c r="D50" s="5">
        <v>0.17053099999999999</v>
      </c>
      <c r="E50" s="5">
        <v>7.3501999999999998E-2</v>
      </c>
    </row>
    <row r="51" spans="1:5" x14ac:dyDescent="0.5">
      <c r="A51" s="5">
        <v>1.5</v>
      </c>
      <c r="B51" s="5">
        <v>8</v>
      </c>
      <c r="C51" s="5">
        <v>0.65324000000000004</v>
      </c>
      <c r="D51" s="5">
        <v>0.15093000000000001</v>
      </c>
      <c r="E51" s="5">
        <v>9.7934999999999994E-2</v>
      </c>
    </row>
    <row r="52" spans="1:5" x14ac:dyDescent="0.5">
      <c r="A52" s="5">
        <v>1.5</v>
      </c>
      <c r="B52" s="5">
        <v>10</v>
      </c>
      <c r="C52" s="5">
        <v>0.58884899999999996</v>
      </c>
      <c r="D52" s="5">
        <v>0.138459</v>
      </c>
      <c r="E52" s="5">
        <v>0.116461</v>
      </c>
    </row>
    <row r="53" spans="1:5" x14ac:dyDescent="0.5">
      <c r="A53" s="5">
        <v>1.5</v>
      </c>
      <c r="B53" s="5">
        <v>12</v>
      </c>
      <c r="C53" s="5">
        <v>0.53363400000000005</v>
      </c>
      <c r="D53" s="5">
        <v>0.129493</v>
      </c>
      <c r="E53" s="5">
        <v>0.13167899999999999</v>
      </c>
    </row>
    <row r="54" spans="1:5" x14ac:dyDescent="0.5">
      <c r="A54" s="5">
        <v>1.5</v>
      </c>
      <c r="B54" s="5">
        <v>14</v>
      </c>
      <c r="C54" s="5">
        <v>-1.4255500000000001</v>
      </c>
      <c r="D54" s="5">
        <v>0.30342599999999997</v>
      </c>
      <c r="E54" s="5">
        <v>0.27100299999999999</v>
      </c>
    </row>
    <row r="55" spans="1:5" x14ac:dyDescent="0.5">
      <c r="A55" s="5">
        <v>1.5</v>
      </c>
      <c r="B55" s="5">
        <v>16</v>
      </c>
      <c r="C55" s="5">
        <v>0.439994</v>
      </c>
      <c r="D55" s="5">
        <v>0.117025</v>
      </c>
      <c r="E55" s="5">
        <v>0.15629199999999999</v>
      </c>
    </row>
    <row r="56" spans="1:5" x14ac:dyDescent="0.5">
      <c r="A56" s="5">
        <v>1.5</v>
      </c>
      <c r="B56" s="5">
        <v>18</v>
      </c>
      <c r="C56" s="5">
        <v>0.39880300000000002</v>
      </c>
      <c r="D56" s="5">
        <v>0.11240600000000001</v>
      </c>
      <c r="E56" s="5">
        <v>0.16669600000000001</v>
      </c>
    </row>
    <row r="57" spans="1:5" x14ac:dyDescent="0.5">
      <c r="A57" s="5">
        <v>1.5</v>
      </c>
      <c r="B57" s="5">
        <v>20</v>
      </c>
      <c r="C57" s="5">
        <v>0.360294</v>
      </c>
      <c r="D57" s="5">
        <v>0.108482</v>
      </c>
      <c r="E57" s="5">
        <v>0.176207</v>
      </c>
    </row>
    <row r="58" spans="1:5" x14ac:dyDescent="0.5">
      <c r="A58" s="5">
        <v>1.5</v>
      </c>
      <c r="B58" s="5">
        <v>22</v>
      </c>
      <c r="C58" s="3">
        <v>1.4986999999999999</v>
      </c>
      <c r="D58" s="3">
        <v>0.22009500000000001</v>
      </c>
      <c r="E58" s="3">
        <v>-0.31740000000000002</v>
      </c>
    </row>
    <row r="59" spans="1:5" x14ac:dyDescent="0.5">
      <c r="A59" s="5">
        <v>1.5</v>
      </c>
      <c r="B59" s="5">
        <v>24</v>
      </c>
      <c r="C59" s="3">
        <v>1.50441</v>
      </c>
      <c r="D59" s="3">
        <v>0.207451</v>
      </c>
      <c r="E59" s="3">
        <v>-0.32486999999999999</v>
      </c>
    </row>
    <row r="60" spans="1:5" x14ac:dyDescent="0.5">
      <c r="A60" s="5">
        <v>1.5</v>
      </c>
      <c r="B60" s="5">
        <v>26</v>
      </c>
      <c r="C60" s="3">
        <v>1.5077100000000001</v>
      </c>
      <c r="D60" s="3">
        <v>0.19659699999999999</v>
      </c>
      <c r="E60" s="3">
        <v>-0.33145200000000002</v>
      </c>
    </row>
    <row r="61" spans="1:5" x14ac:dyDescent="0.5">
      <c r="A61" s="5">
        <v>1.5</v>
      </c>
      <c r="B61" s="5">
        <v>28</v>
      </c>
      <c r="C61" s="3">
        <v>1.50918</v>
      </c>
      <c r="D61" s="3">
        <v>0.18714700000000001</v>
      </c>
      <c r="E61" s="3">
        <v>-0.33733099999999999</v>
      </c>
    </row>
    <row r="62" spans="1:5" x14ac:dyDescent="0.5">
      <c r="A62" s="5">
        <v>1.5</v>
      </c>
      <c r="B62" s="5">
        <v>30</v>
      </c>
      <c r="C62" s="3">
        <v>1.5092000000000001</v>
      </c>
      <c r="D62" s="3">
        <v>0.178818</v>
      </c>
      <c r="E62" s="3">
        <v>-0.34264</v>
      </c>
    </row>
    <row r="63" spans="1:5" x14ac:dyDescent="0.5">
      <c r="A63" s="5">
        <v>2</v>
      </c>
      <c r="B63" s="5">
        <v>6</v>
      </c>
      <c r="C63" s="5">
        <v>0.82632399999999995</v>
      </c>
      <c r="D63" s="5">
        <v>0.313749</v>
      </c>
      <c r="E63" s="5">
        <v>2.2707000000000001E-2</v>
      </c>
    </row>
    <row r="64" spans="1:5" x14ac:dyDescent="0.5">
      <c r="A64" s="5">
        <v>2</v>
      </c>
      <c r="B64" s="5">
        <v>8</v>
      </c>
      <c r="C64" s="5">
        <v>0.71043699999999999</v>
      </c>
      <c r="D64" s="5">
        <v>0.23336299999999999</v>
      </c>
      <c r="E64" s="5">
        <v>7.2263999999999995E-2</v>
      </c>
    </row>
    <row r="65" spans="1:5" x14ac:dyDescent="0.5">
      <c r="A65" s="5">
        <v>2</v>
      </c>
      <c r="B65" s="5">
        <v>10</v>
      </c>
      <c r="C65" s="5">
        <v>0.630444</v>
      </c>
      <c r="D65" s="5">
        <v>0.20344899999999999</v>
      </c>
      <c r="E65" s="5">
        <v>9.8741999999999996E-2</v>
      </c>
    </row>
    <row r="66" spans="1:5" x14ac:dyDescent="0.5">
      <c r="A66" s="5">
        <v>2</v>
      </c>
      <c r="B66" s="5">
        <v>12</v>
      </c>
      <c r="C66" s="5">
        <v>0.56655699999999998</v>
      </c>
      <c r="D66" s="5">
        <v>0.185587</v>
      </c>
      <c r="E66" s="5">
        <v>0.118021</v>
      </c>
    </row>
    <row r="67" spans="1:5" x14ac:dyDescent="0.5">
      <c r="A67" s="5">
        <v>2</v>
      </c>
      <c r="B67" s="5">
        <v>14</v>
      </c>
      <c r="C67" s="5">
        <v>0.51193599999999995</v>
      </c>
      <c r="D67" s="5">
        <v>0.173098</v>
      </c>
      <c r="E67" s="5">
        <v>0.13358500000000001</v>
      </c>
    </row>
    <row r="68" spans="1:5" x14ac:dyDescent="0.5">
      <c r="A68" s="5">
        <v>2</v>
      </c>
      <c r="B68" s="5">
        <v>16</v>
      </c>
      <c r="C68" s="5">
        <v>-1.24132</v>
      </c>
      <c r="D68" s="5">
        <v>0.43590099999999998</v>
      </c>
      <c r="E68" s="5">
        <v>0.23270299999999999</v>
      </c>
    </row>
    <row r="69" spans="1:5" x14ac:dyDescent="0.5">
      <c r="A69" s="5">
        <v>2</v>
      </c>
      <c r="B69" s="5">
        <v>18</v>
      </c>
      <c r="C69" s="5">
        <v>0.41936600000000002</v>
      </c>
      <c r="D69" s="5">
        <v>0.15606500000000001</v>
      </c>
      <c r="E69" s="5">
        <v>0.158468</v>
      </c>
    </row>
    <row r="70" spans="1:5" x14ac:dyDescent="0.5">
      <c r="A70" s="5">
        <v>2</v>
      </c>
      <c r="B70" s="5">
        <v>20</v>
      </c>
      <c r="C70" s="5">
        <v>-1.35931</v>
      </c>
      <c r="D70" s="5">
        <v>0.36116700000000002</v>
      </c>
      <c r="E70" s="5">
        <v>0.27307100000000001</v>
      </c>
    </row>
    <row r="71" spans="1:5" x14ac:dyDescent="0.5">
      <c r="A71" s="5">
        <v>2</v>
      </c>
      <c r="B71" s="5">
        <v>22</v>
      </c>
      <c r="C71" s="3">
        <v>1.3954200000000001</v>
      </c>
      <c r="D71" s="3">
        <v>0.33157300000000001</v>
      </c>
      <c r="E71" s="3">
        <v>-0.28817599999999999</v>
      </c>
    </row>
    <row r="72" spans="1:5" x14ac:dyDescent="0.5">
      <c r="A72" s="5">
        <v>2</v>
      </c>
      <c r="B72" s="5">
        <v>24</v>
      </c>
      <c r="C72" s="3">
        <v>1.42058</v>
      </c>
      <c r="D72" s="3">
        <v>0.30719099999999999</v>
      </c>
      <c r="E72" s="3">
        <v>-0.30053299999999999</v>
      </c>
    </row>
    <row r="73" spans="1:5" x14ac:dyDescent="0.5">
      <c r="A73" s="5">
        <v>2</v>
      </c>
      <c r="B73" s="5">
        <v>26</v>
      </c>
      <c r="C73" s="3">
        <v>1.43804</v>
      </c>
      <c r="D73" s="3">
        <v>0.286999</v>
      </c>
      <c r="E73" s="3">
        <v>-0.31081199999999998</v>
      </c>
    </row>
    <row r="74" spans="1:5" x14ac:dyDescent="0.5">
      <c r="A74" s="5">
        <v>2</v>
      </c>
      <c r="B74" s="5">
        <v>28</v>
      </c>
      <c r="C74" s="3">
        <v>1.45007</v>
      </c>
      <c r="D74" s="3">
        <v>0.27004299999999998</v>
      </c>
      <c r="E74" s="3">
        <v>-0.31953500000000001</v>
      </c>
    </row>
    <row r="75" spans="1:5" x14ac:dyDescent="0.5">
      <c r="A75" s="5">
        <v>2</v>
      </c>
      <c r="B75" s="5">
        <v>30</v>
      </c>
      <c r="C75" s="3">
        <v>1.45818</v>
      </c>
      <c r="D75" s="3">
        <v>0.25557999999999997</v>
      </c>
      <c r="E75" s="3">
        <v>-0.32707799999999998</v>
      </c>
    </row>
    <row r="76" spans="1:5" x14ac:dyDescent="0.5">
      <c r="A76" s="5">
        <v>2.5</v>
      </c>
      <c r="B76" s="5">
        <v>10</v>
      </c>
      <c r="C76" s="5">
        <v>0.70790799999999998</v>
      </c>
      <c r="D76" s="5">
        <v>0.33505000000000001</v>
      </c>
      <c r="E76" s="5">
        <v>5.4212000000000003E-2</v>
      </c>
    </row>
    <row r="77" spans="1:5" x14ac:dyDescent="0.5">
      <c r="A77" s="5">
        <v>2.5</v>
      </c>
      <c r="B77" s="5">
        <v>12</v>
      </c>
      <c r="C77" s="5">
        <v>-0.64873000000000003</v>
      </c>
      <c r="D77" s="5">
        <v>0.64149100000000003</v>
      </c>
      <c r="E77" s="5">
        <v>0.10574799999999999</v>
      </c>
    </row>
    <row r="78" spans="1:5" x14ac:dyDescent="0.5">
      <c r="A78" s="5">
        <v>2.5</v>
      </c>
      <c r="B78" s="5">
        <v>14</v>
      </c>
      <c r="C78" s="5">
        <v>0.55457199999999995</v>
      </c>
      <c r="D78" s="5">
        <v>0.240148</v>
      </c>
      <c r="E78" s="5">
        <v>0.11441999999999999</v>
      </c>
    </row>
    <row r="79" spans="1:5" x14ac:dyDescent="0.5">
      <c r="A79" s="5">
        <v>2.5</v>
      </c>
      <c r="B79" s="5">
        <v>16</v>
      </c>
      <c r="C79" s="5">
        <v>0.49853500000000001</v>
      </c>
      <c r="D79" s="5">
        <v>0.221611</v>
      </c>
      <c r="E79" s="5">
        <v>0.131574</v>
      </c>
    </row>
    <row r="80" spans="1:5" x14ac:dyDescent="0.5">
      <c r="A80" s="5">
        <v>2.5</v>
      </c>
      <c r="B80" s="5">
        <v>18</v>
      </c>
      <c r="C80" s="5">
        <v>-0.96748000000000001</v>
      </c>
      <c r="D80" s="5">
        <v>0.55881800000000004</v>
      </c>
      <c r="E80" s="5">
        <v>0.18518100000000001</v>
      </c>
    </row>
    <row r="81" spans="1:5" x14ac:dyDescent="0.5">
      <c r="A81" s="5">
        <v>2.5</v>
      </c>
      <c r="B81" s="5">
        <v>20</v>
      </c>
      <c r="C81" s="5">
        <v>0.40476099999999998</v>
      </c>
      <c r="D81" s="5">
        <v>0.19784199999999999</v>
      </c>
      <c r="E81" s="5">
        <v>0.15795999999999999</v>
      </c>
    </row>
    <row r="82" spans="1:5" x14ac:dyDescent="0.5">
      <c r="A82" s="5">
        <v>2.5</v>
      </c>
      <c r="B82" s="5">
        <v>22</v>
      </c>
      <c r="C82" s="3">
        <v>1.1467700000000001</v>
      </c>
      <c r="D82" s="3">
        <v>0.48677999999999999</v>
      </c>
      <c r="E82" s="3">
        <v>-0.23136100000000001</v>
      </c>
    </row>
    <row r="83" spans="1:5" x14ac:dyDescent="0.5">
      <c r="A83" s="5">
        <v>2.5</v>
      </c>
      <c r="B83" s="5">
        <v>24</v>
      </c>
      <c r="C83" s="3">
        <v>1.2200599999999999</v>
      </c>
      <c r="D83" s="3">
        <v>0.44920300000000002</v>
      </c>
      <c r="E83" s="3">
        <v>-0.25221900000000003</v>
      </c>
    </row>
    <row r="84" spans="1:5" x14ac:dyDescent="0.5">
      <c r="A84" s="5">
        <v>2.5</v>
      </c>
      <c r="B84" s="5">
        <v>26</v>
      </c>
      <c r="C84" s="3">
        <v>1.27841</v>
      </c>
      <c r="D84" s="3">
        <v>0.414103</v>
      </c>
      <c r="E84" s="3">
        <v>-0.27052999999999999</v>
      </c>
    </row>
    <row r="85" spans="1:5" x14ac:dyDescent="0.5">
      <c r="A85" s="5">
        <v>2.5</v>
      </c>
      <c r="B85" s="5">
        <v>28</v>
      </c>
      <c r="C85" s="3">
        <v>1.32212</v>
      </c>
      <c r="D85" s="3">
        <v>0.38328800000000002</v>
      </c>
      <c r="E85" s="3">
        <v>-0.28599000000000002</v>
      </c>
    </row>
    <row r="86" spans="1:5" x14ac:dyDescent="0.5">
      <c r="A86" s="5">
        <v>2.5</v>
      </c>
      <c r="B86" s="5">
        <v>30</v>
      </c>
      <c r="C86" s="3">
        <v>1.3538399999999999</v>
      </c>
      <c r="D86" s="3">
        <v>0.35707499999999998</v>
      </c>
      <c r="E86" s="3">
        <v>-0.29886299999999999</v>
      </c>
    </row>
    <row r="87" spans="1:5" x14ac:dyDescent="0.5">
      <c r="A87" s="5">
        <v>3</v>
      </c>
      <c r="B87" s="5">
        <v>14</v>
      </c>
      <c r="C87" s="5">
        <v>0.62152300000000005</v>
      </c>
      <c r="D87" s="5">
        <v>0.41059600000000002</v>
      </c>
      <c r="E87" s="5">
        <v>5.9778999999999999E-2</v>
      </c>
    </row>
    <row r="88" spans="1:5" x14ac:dyDescent="0.5">
      <c r="A88" s="5">
        <v>3</v>
      </c>
      <c r="B88" s="5">
        <v>16</v>
      </c>
      <c r="C88" s="5">
        <v>-0.29098000000000002</v>
      </c>
      <c r="D88" s="5">
        <v>0.693245</v>
      </c>
      <c r="E88" s="5">
        <v>7.6369999999999993E-2</v>
      </c>
    </row>
    <row r="89" spans="1:5" x14ac:dyDescent="0.5">
      <c r="A89" s="5">
        <v>3</v>
      </c>
      <c r="B89" s="5">
        <v>18</v>
      </c>
      <c r="C89" s="5">
        <v>0.49384899999999998</v>
      </c>
      <c r="D89" s="5">
        <v>0.28173999999999999</v>
      </c>
      <c r="E89" s="5">
        <v>0.123894</v>
      </c>
    </row>
    <row r="90" spans="1:5" x14ac:dyDescent="0.5">
      <c r="A90" s="5">
        <v>3</v>
      </c>
      <c r="B90" s="5">
        <v>20</v>
      </c>
      <c r="C90" s="5">
        <v>0.44221700000000003</v>
      </c>
      <c r="D90" s="5">
        <v>0.26048199999999999</v>
      </c>
      <c r="E90" s="5">
        <v>0.14047799999999999</v>
      </c>
    </row>
    <row r="91" spans="1:5" x14ac:dyDescent="0.5">
      <c r="A91" s="5">
        <v>3</v>
      </c>
      <c r="B91" s="5">
        <v>22</v>
      </c>
      <c r="C91" s="3">
        <v>0.74023300000000003</v>
      </c>
      <c r="D91" s="3">
        <v>0.62386900000000001</v>
      </c>
      <c r="E91" s="3">
        <v>-0.16068499999999999</v>
      </c>
    </row>
    <row r="92" spans="1:5" x14ac:dyDescent="0.5">
      <c r="A92" s="5">
        <v>3</v>
      </c>
      <c r="B92" s="5">
        <v>24</v>
      </c>
      <c r="C92" s="3">
        <v>0.84903600000000001</v>
      </c>
      <c r="D92" s="3">
        <v>0.59531000000000001</v>
      </c>
      <c r="E92" s="3">
        <v>-0.18363199999999999</v>
      </c>
    </row>
    <row r="93" spans="1:5" x14ac:dyDescent="0.5">
      <c r="A93" s="5">
        <v>3</v>
      </c>
      <c r="B93" s="5">
        <v>26</v>
      </c>
      <c r="C93" s="3">
        <v>0.94865900000000003</v>
      </c>
      <c r="D93" s="3">
        <v>0.56399900000000003</v>
      </c>
      <c r="E93" s="3">
        <v>-0.205707</v>
      </c>
    </row>
    <row r="94" spans="1:5" x14ac:dyDescent="0.5">
      <c r="A94" s="5">
        <v>3</v>
      </c>
      <c r="B94" s="5">
        <v>28</v>
      </c>
      <c r="C94" s="3">
        <v>1.03911</v>
      </c>
      <c r="D94" s="3">
        <v>0.53038099999999999</v>
      </c>
      <c r="E94" s="3">
        <v>-0.22695399999999999</v>
      </c>
    </row>
    <row r="95" spans="1:5" x14ac:dyDescent="0.5">
      <c r="A95" s="5">
        <v>3</v>
      </c>
      <c r="B95" s="5">
        <v>30</v>
      </c>
      <c r="C95" s="3">
        <v>1.1185</v>
      </c>
      <c r="D95" s="3">
        <v>0.49570900000000001</v>
      </c>
      <c r="E95" s="3">
        <v>-0.246978</v>
      </c>
    </row>
    <row r="96" spans="1:5" x14ac:dyDescent="0.5">
      <c r="A96" s="5">
        <v>3.5</v>
      </c>
      <c r="B96" s="5">
        <v>20</v>
      </c>
      <c r="C96" s="5">
        <v>0.49634299999999998</v>
      </c>
      <c r="D96" s="5">
        <v>0.38689699999999999</v>
      </c>
      <c r="E96" s="5">
        <v>0.101078</v>
      </c>
    </row>
    <row r="97" spans="1:5" x14ac:dyDescent="0.5">
      <c r="A97" s="5">
        <v>3.5</v>
      </c>
      <c r="B97" s="5">
        <v>22</v>
      </c>
      <c r="C97" s="3">
        <v>0.44259100000000001</v>
      </c>
      <c r="D97" s="3">
        <v>0.33283499999999999</v>
      </c>
      <c r="E97" s="3">
        <v>0.12751999999999999</v>
      </c>
    </row>
    <row r="98" spans="1:5" x14ac:dyDescent="0.5">
      <c r="A98" s="5">
        <v>3.5</v>
      </c>
      <c r="B98" s="5">
        <v>24</v>
      </c>
      <c r="C98" s="3">
        <v>0.39382699999999998</v>
      </c>
      <c r="D98" s="3">
        <v>0.30495100000000003</v>
      </c>
      <c r="E98" s="3">
        <v>0.14513499999999999</v>
      </c>
    </row>
    <row r="99" spans="1:5" x14ac:dyDescent="0.5">
      <c r="A99" s="5">
        <v>3.5</v>
      </c>
      <c r="B99" s="5">
        <v>26</v>
      </c>
      <c r="C99" s="3">
        <v>0.34977799999999998</v>
      </c>
      <c r="D99" s="3">
        <v>0.28601500000000002</v>
      </c>
      <c r="E99" s="3">
        <v>0.159166</v>
      </c>
    </row>
    <row r="100" spans="1:5" x14ac:dyDescent="0.5">
      <c r="A100" s="5">
        <v>3.5</v>
      </c>
      <c r="B100" s="5">
        <v>28</v>
      </c>
      <c r="C100" s="3">
        <v>0.309255</v>
      </c>
      <c r="D100" s="3">
        <v>0.27174599999999999</v>
      </c>
      <c r="E100" s="3">
        <v>0.17110900000000001</v>
      </c>
    </row>
    <row r="101" spans="1:5" x14ac:dyDescent="0.5">
      <c r="A101" s="5">
        <v>3.5</v>
      </c>
      <c r="B101" s="5">
        <v>30</v>
      </c>
      <c r="C101" s="3">
        <v>0.27143699999999998</v>
      </c>
      <c r="D101" s="3">
        <v>0.26036199999999998</v>
      </c>
      <c r="E101" s="3">
        <v>0.181644</v>
      </c>
    </row>
    <row r="102" spans="1:5" x14ac:dyDescent="0.5">
      <c r="A102" s="5">
        <v>4</v>
      </c>
      <c r="B102" s="5">
        <v>26</v>
      </c>
      <c r="C102" s="3">
        <v>0.39163599999999998</v>
      </c>
      <c r="D102" s="3">
        <v>0.41582999999999998</v>
      </c>
      <c r="E102" s="3">
        <v>0.120472</v>
      </c>
    </row>
    <row r="103" spans="1:5" x14ac:dyDescent="0.5">
      <c r="A103" s="5">
        <v>4</v>
      </c>
      <c r="B103" s="5">
        <v>28</v>
      </c>
      <c r="C103" s="3">
        <v>0.34969699999999998</v>
      </c>
      <c r="D103" s="3">
        <v>0.36230899999999999</v>
      </c>
      <c r="E103" s="3">
        <v>0.14431099999999999</v>
      </c>
    </row>
    <row r="104" spans="1:5" x14ac:dyDescent="0.5">
      <c r="A104" s="5">
        <v>4</v>
      </c>
      <c r="B104" s="5">
        <v>30</v>
      </c>
      <c r="C104" s="3">
        <v>0.30770399999999998</v>
      </c>
      <c r="D104" s="3">
        <v>0.33466600000000002</v>
      </c>
      <c r="E104" s="3">
        <v>0.16028899999999999</v>
      </c>
    </row>
  </sheetData>
  <autoFilter ref="A1:E66" xr:uid="{EA1A80BD-048A-4210-A9AF-72DB2A34F505}"/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Data</vt:lpstr>
      <vt:lpstr>Index!MacroTable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CLS</dc:creator>
  <cp:lastModifiedBy>Chris Stevenson</cp:lastModifiedBy>
  <dcterms:created xsi:type="dcterms:W3CDTF">2018-09-04T20:57:48Z</dcterms:created>
  <dcterms:modified xsi:type="dcterms:W3CDTF">2026-08-23T00:33:19Z</dcterms:modified>
</cp:coreProperties>
</file>