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PartitioningVariability\"/>
    </mc:Choice>
  </mc:AlternateContent>
  <xr:revisionPtr revIDLastSave="0" documentId="13_ncr:1_{97211E49-E562-4328-9BF7-7795207852E5}" xr6:coauthVersionLast="47" xr6:coauthVersionMax="47" xr10:uidLastSave="{00000000-0000-0000-0000-000000000000}"/>
  <bookViews>
    <workbookView xWindow="-98" yWindow="-98" windowWidth="38596" windowHeight="20760" xr2:uid="{9776F95B-DF97-478E-BAFB-B8F1C6792028}"/>
  </bookViews>
  <sheets>
    <sheet name="Sheet1" sheetId="1" r:id="rId1"/>
  </sheets>
  <definedNames>
    <definedName name="ANOVA_data">Sheet1!$D$6:$H$55</definedName>
    <definedName name="CLS_SystemSeed" hidden="1">1392254452</definedName>
    <definedName name="Group">Sheet1!$C$6:$C$55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can be a vector or a matrix (rows resampled together; BCa jackknife drops a row at a time), fn is a LAMBDA function, [bca=FALSE], [B=2000], [bw=0] (ignored for matrix data)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1/data2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1/data2 can each be a vector or a matrix (rows resampled together; BCa jackknife drops a row at a time from a matrix sample)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>_xlfn.LAMBDA(_xlpm.sample,
    IF(
        OR(COLUMNS(_xlpm.sample) = 1, ROWS(_xlpm.sample) = 1),
        _xlfn.TOCOL(_xlpm.sample, 1),
        _xlpm.sample
    )
)</definedName>
    <definedName name="L.BootSample" comment="BootSample(data, [bw]): data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data, fn, [B], [bw]): data can be a vector or a matrix (rows resampled together), fn is a lambda function, [B=1000], [bw=0] (ignored for matrix data)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ean">Sheet1!$B$3</definedName>
    <definedName name="s_b">Sheet1!$B$1</definedName>
    <definedName name="s_w">Sheet1!$B$2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 a="1"/>
  <c r="B6" i="1" s="1"/>
  <c r="D6" i="1" s="1" a="1"/>
  <c r="D6" i="1" s="1"/>
  <c r="D9" i="1" l="1" a="1"/>
  <c r="D9" i="1" s="1"/>
  <c r="D17" i="1" a="1"/>
  <c r="D17" i="1" s="1"/>
  <c r="D25" i="1" a="1"/>
  <c r="D25" i="1" s="1"/>
  <c r="D29" i="1" a="1"/>
  <c r="D29" i="1" s="1"/>
  <c r="D37" i="1" a="1"/>
  <c r="D37" i="1" s="1"/>
  <c r="D45" i="1" a="1"/>
  <c r="D45" i="1" s="1"/>
  <c r="D53" i="1" a="1"/>
  <c r="D53" i="1" s="1"/>
  <c r="D10" i="1" a="1"/>
  <c r="D10" i="1" s="1"/>
  <c r="D18" i="1" a="1"/>
  <c r="D18" i="1" s="1"/>
  <c r="D26" i="1" a="1"/>
  <c r="D26" i="1" s="1"/>
  <c r="D34" i="1" a="1"/>
  <c r="D34" i="1" s="1"/>
  <c r="D42" i="1" a="1"/>
  <c r="D42" i="1" s="1"/>
  <c r="D46" i="1" a="1"/>
  <c r="D46" i="1" s="1"/>
  <c r="D54" i="1" a="1"/>
  <c r="D54" i="1" s="1"/>
  <c r="D11" i="1" a="1"/>
  <c r="D11" i="1" s="1"/>
  <c r="D19" i="1" a="1"/>
  <c r="D19" i="1" s="1"/>
  <c r="D23" i="1" a="1"/>
  <c r="D23" i="1" s="1"/>
  <c r="D27" i="1" a="1"/>
  <c r="D27" i="1" s="1"/>
  <c r="D31" i="1" a="1"/>
  <c r="D31" i="1" s="1"/>
  <c r="D35" i="1" a="1"/>
  <c r="D35" i="1" s="1"/>
  <c r="D39" i="1" a="1"/>
  <c r="D39" i="1" s="1"/>
  <c r="D43" i="1" a="1"/>
  <c r="D43" i="1" s="1"/>
  <c r="D47" i="1" a="1"/>
  <c r="D47" i="1" s="1"/>
  <c r="D51" i="1" a="1"/>
  <c r="D51" i="1" s="1"/>
  <c r="D55" i="1" a="1"/>
  <c r="D55" i="1" s="1"/>
  <c r="D13" i="1" a="1"/>
  <c r="D13" i="1" s="1"/>
  <c r="D21" i="1" a="1"/>
  <c r="D21" i="1" s="1"/>
  <c r="D33" i="1" a="1"/>
  <c r="D33" i="1" s="1"/>
  <c r="D41" i="1" a="1"/>
  <c r="D41" i="1" s="1"/>
  <c r="D49" i="1" a="1"/>
  <c r="D49" i="1" s="1"/>
  <c r="D14" i="1" a="1"/>
  <c r="D14" i="1" s="1"/>
  <c r="D22" i="1" a="1"/>
  <c r="D22" i="1" s="1"/>
  <c r="D30" i="1" a="1"/>
  <c r="D30" i="1" s="1"/>
  <c r="D38" i="1" a="1"/>
  <c r="D38" i="1" s="1"/>
  <c r="D50" i="1" a="1"/>
  <c r="D50" i="1" s="1"/>
  <c r="D7" i="1" a="1"/>
  <c r="D7" i="1" s="1"/>
  <c r="D15" i="1" a="1"/>
  <c r="D15" i="1" s="1"/>
  <c r="D8" i="1" a="1"/>
  <c r="D8" i="1" s="1"/>
  <c r="D12" i="1" a="1"/>
  <c r="D12" i="1" s="1"/>
  <c r="D16" i="1" a="1"/>
  <c r="D16" i="1" s="1"/>
  <c r="D20" i="1" a="1"/>
  <c r="D20" i="1" s="1"/>
  <c r="D24" i="1" a="1"/>
  <c r="D24" i="1" s="1"/>
  <c r="D28" i="1" a="1"/>
  <c r="D28" i="1" s="1"/>
  <c r="D32" i="1" a="1"/>
  <c r="D32" i="1" s="1"/>
  <c r="D36" i="1" a="1"/>
  <c r="D36" i="1" s="1"/>
  <c r="D40" i="1" a="1"/>
  <c r="D40" i="1" s="1"/>
  <c r="D44" i="1" a="1"/>
  <c r="D44" i="1" s="1"/>
  <c r="D48" i="1" a="1"/>
  <c r="D48" i="1" s="1"/>
  <c r="D52" i="1" a="1"/>
  <c r="D52" i="1" s="1"/>
  <c r="I6" i="1" l="1" a="1"/>
  <c r="I6" i="1" s="1"/>
  <c r="O25" i="1" a="1"/>
  <c r="O25" i="1" s="1"/>
  <c r="J6" i="1" a="1"/>
  <c r="J6" i="1" s="1"/>
  <c r="L42" i="1"/>
  <c r="M49" i="1"/>
  <c r="M35" i="1"/>
  <c r="M11" i="1"/>
  <c r="L12" i="1"/>
  <c r="M37" i="1"/>
  <c r="M21" i="1"/>
  <c r="M45" i="1"/>
  <c r="M25" i="1"/>
  <c r="M50" i="1"/>
  <c r="M44" i="1"/>
  <c r="M14" i="1"/>
  <c r="L30" i="1"/>
  <c r="M43" i="1"/>
  <c r="M27" i="1"/>
  <c r="M13" i="1"/>
  <c r="M24" i="1"/>
  <c r="M20" i="1"/>
  <c r="L52" i="1"/>
  <c r="L24" i="1"/>
  <c r="L55" i="1"/>
  <c r="M30" i="1"/>
  <c r="L38" i="1"/>
  <c r="L16" i="1"/>
  <c r="M51" i="1"/>
  <c r="M29" i="1"/>
  <c r="M19" i="1"/>
  <c r="M9" i="1"/>
  <c r="L48" i="1"/>
  <c r="L53" i="1"/>
  <c r="M54" i="1"/>
  <c r="M8" i="1"/>
  <c r="L32" i="1"/>
  <c r="L51" i="1"/>
  <c r="L40" i="1"/>
  <c r="L18" i="1"/>
  <c r="L45" i="1"/>
  <c r="L47" i="1"/>
  <c r="L25" i="1"/>
  <c r="L27" i="1"/>
  <c r="L15" i="1"/>
  <c r="M52" i="1"/>
  <c r="M34" i="1"/>
  <c r="M18" i="1"/>
  <c r="L50" i="1"/>
  <c r="L34" i="1"/>
  <c r="L20" i="1"/>
  <c r="M55" i="1"/>
  <c r="M47" i="1"/>
  <c r="M39" i="1"/>
  <c r="M31" i="1"/>
  <c r="M23" i="1"/>
  <c r="M15" i="1"/>
  <c r="M7" i="1"/>
  <c r="M42" i="1"/>
  <c r="M28" i="1"/>
  <c r="M12" i="1"/>
  <c r="L44" i="1"/>
  <c r="L28" i="1"/>
  <c r="L10" i="1"/>
  <c r="L49" i="1"/>
  <c r="L39" i="1"/>
  <c r="L23" i="1"/>
  <c r="L43" i="1"/>
  <c r="L33" i="1"/>
  <c r="L17" i="1"/>
  <c r="L31" i="1"/>
  <c r="L19" i="1"/>
  <c r="L7" i="1"/>
  <c r="L11" i="1"/>
  <c r="L9" i="1"/>
  <c r="L37" i="1"/>
  <c r="L29" i="1"/>
  <c r="L21" i="1"/>
  <c r="L13" i="1"/>
  <c r="M53" i="1" l="1"/>
  <c r="M38" i="1"/>
  <c r="L22" i="1"/>
  <c r="L6" i="1"/>
  <c r="M6" i="1"/>
  <c r="L26" i="1"/>
  <c r="M26" i="1"/>
  <c r="M48" i="1"/>
  <c r="L54" i="1"/>
  <c r="L41" i="1"/>
  <c r="L14" i="1"/>
  <c r="M16" i="1"/>
  <c r="M36" i="1"/>
  <c r="M32" i="1"/>
  <c r="M41" i="1"/>
  <c r="M10" i="1"/>
  <c r="L35" i="1"/>
  <c r="M40" i="1"/>
  <c r="L8" i="1"/>
  <c r="M46" i="1"/>
  <c r="L36" i="1"/>
  <c r="M17" i="1"/>
  <c r="M22" i="1"/>
  <c r="M33" i="1"/>
  <c r="L4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B5" authorId="0" shapeId="0" xr:uid="{61325101-996E-4D62-BE27-1364CC0C335F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Usually this is not known!!</t>
        </r>
      </text>
    </comment>
    <comment ref="O24" authorId="0" shapeId="0" xr:uid="{00435E7A-CC21-41CA-A18D-4BE0A2089E65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Observed value</t>
        </r>
      </text>
    </comment>
    <comment ref="P24" authorId="0" shapeId="0" xr:uid="{869D4B14-C8F1-491F-893A-4C607A799953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Added noise to avoid overplotting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<sst xmlns="http://schemas.openxmlformats.org/spreadsheetml/2006/main" count="31" uniqueCount="31">
  <si>
    <t>Group</t>
  </si>
  <si>
    <t>true grp mean</t>
  </si>
  <si>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Calibri"/>
        <family val="2"/>
        <scheme val="minor"/>
      </rPr>
      <t>B</t>
    </r>
  </si>
  <si>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Calibri"/>
        <family val="2"/>
        <scheme val="minor"/>
      </rPr>
      <t>W</t>
    </r>
  </si>
  <si>
    <t>m</t>
  </si>
  <si>
    <t>xbar_i</t>
  </si>
  <si>
    <t>s_i</t>
  </si>
  <si>
    <t>n_i</t>
  </si>
  <si>
    <t>&lt;-- true between-group variability (unknown)</t>
  </si>
  <si>
    <t>&lt;-- true within-group variability (unknown)</t>
  </si>
  <si>
    <t>&lt;-- true global/grand mean (unknown)</t>
  </si>
  <si>
    <t>lower</t>
  </si>
  <si>
    <t>upper</t>
  </si>
  <si>
    <t>JitterPlot</t>
  </si>
  <si>
    <t>For error bars</t>
  </si>
  <si>
    <t>&lt;-- jitter mean</t>
  </si>
  <si>
    <t>&lt;-- jitter halfwidth</t>
  </si>
  <si>
    <t>Value</t>
  </si>
  <si>
    <t>Jitter</t>
  </si>
  <si>
    <t>Group statistics</t>
  </si>
  <si>
    <t>Measurements</t>
  </si>
  <si>
    <t>Comparison test: MS_b and MS_w</t>
  </si>
  <si>
    <t>&lt;-- is the between-group variability significant?</t>
  </si>
  <si>
    <t>F_test</t>
  </si>
  <si>
    <t>&lt;-- comparison stat: MS_b/MS_w</t>
  </si>
  <si>
    <t>Fcrit</t>
  </si>
  <si>
    <t>&lt;-- one-tailed 95% critical value (upper tail)</t>
  </si>
  <si>
    <t>95% LL</t>
  </si>
  <si>
    <t>&lt;-- lower 95% confidence bound of comparison stat</t>
  </si>
  <si>
    <t>p-value</t>
  </si>
  <si>
    <t>&lt;-- likelihood of random error producing Ftest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</si>
</sst>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1"/>
      <charset val="2"/>
      <scheme val="minor"/>
    </font>
    <font>
      <vertAlign val="subscript"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2" fillId="0" borderId="3" xfId="0" applyFon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2" fillId="0" borderId="6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0" fontId="2" fillId="0" borderId="0" xfId="0" applyFont="1" applyAlignment="1">
      <alignment horizontal="right"/>
    </xf>
    <xf numFmtId="11" fontId="0" fillId="0" borderId="0" xfId="0" applyNumberFormat="1" applyAlignment="1">
      <alignment horizontal="center"/>
    </xf>
    <xf numFmtId="4" fontId="0" fillId="0" borderId="0" xfId="0" applyNumberFormat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1"/>
            <c:plus>
              <c:numRef>
                <c:f>Sheet1!$M$6:$M$55</c:f>
                <c:numCache>
                  <c:formatCode>General</c:formatCode>
                  <c:ptCount val="50"/>
                  <c:pt idx="0">
                    <c:v>3.2784117799606527</c:v>
                  </c:pt>
                  <c:pt idx="1">
                    <c:v>4.6271334185958466</c:v>
                  </c:pt>
                  <c:pt idx="2">
                    <c:v>1.5431945421989788</c:v>
                  </c:pt>
                  <c:pt idx="3">
                    <c:v>1.4931789178102441</c:v>
                  </c:pt>
                  <c:pt idx="4">
                    <c:v>3.1423373134259887</c:v>
                  </c:pt>
                  <c:pt idx="5">
                    <c:v>4.251502275904862</c:v>
                  </c:pt>
                  <c:pt idx="6">
                    <c:v>1.4896117912740223</c:v>
                  </c:pt>
                  <c:pt idx="7">
                    <c:v>0.91520723636194745</c:v>
                  </c:pt>
                  <c:pt idx="8">
                    <c:v>4.0004515104190119</c:v>
                  </c:pt>
                  <c:pt idx="9">
                    <c:v>1.6995847230681242</c:v>
                  </c:pt>
                  <c:pt idx="10">
                    <c:v>1.3293050056393625</c:v>
                  </c:pt>
                  <c:pt idx="11">
                    <c:v>3.7487701826475615</c:v>
                  </c:pt>
                  <c:pt idx="12">
                    <c:v>3.1473694006887243</c:v>
                  </c:pt>
                  <c:pt idx="13">
                    <c:v>2.4543928964228243</c:v>
                  </c:pt>
                  <c:pt idx="14">
                    <c:v>1.2457817345180171</c:v>
                  </c:pt>
                  <c:pt idx="15">
                    <c:v>0.81583652499502435</c:v>
                  </c:pt>
                  <c:pt idx="16">
                    <c:v>2.6203606969788069</c:v>
                  </c:pt>
                  <c:pt idx="17">
                    <c:v>2.5452092806504325</c:v>
                  </c:pt>
                  <c:pt idx="18">
                    <c:v>2.1005191800510872</c:v>
                  </c:pt>
                  <c:pt idx="19">
                    <c:v>1.7189866174343749</c:v>
                  </c:pt>
                  <c:pt idx="20">
                    <c:v>3.1024291399975112</c:v>
                  </c:pt>
                  <c:pt idx="21">
                    <c:v>2.7843544919699781</c:v>
                  </c:pt>
                  <c:pt idx="22">
                    <c:v>1.2158771357127236</c:v>
                  </c:pt>
                  <c:pt idx="23">
                    <c:v>5.3127503609665041</c:v>
                  </c:pt>
                  <c:pt idx="24">
                    <c:v>3.5426773344968865</c:v>
                  </c:pt>
                  <c:pt idx="25">
                    <c:v>2.3298279240076312</c:v>
                  </c:pt>
                  <c:pt idx="26">
                    <c:v>3.0093021517588667</c:v>
                  </c:pt>
                  <c:pt idx="27">
                    <c:v>1.7488180006255334</c:v>
                  </c:pt>
                  <c:pt idx="28">
                    <c:v>2.1394394709073552</c:v>
                  </c:pt>
                  <c:pt idx="29">
                    <c:v>1.9073980647579347</c:v>
                  </c:pt>
                  <c:pt idx="30">
                    <c:v>3.3991244616730043</c:v>
                  </c:pt>
                  <c:pt idx="31">
                    <c:v>1.3992276374568249</c:v>
                  </c:pt>
                  <c:pt idx="32">
                    <c:v>2.7018479693670301</c:v>
                  </c:pt>
                  <c:pt idx="33">
                    <c:v>2.3894697637911442</c:v>
                  </c:pt>
                  <c:pt idx="34">
                    <c:v>2.674914952219396</c:v>
                  </c:pt>
                  <c:pt idx="35">
                    <c:v>1.4425125416561642</c:v>
                  </c:pt>
                  <c:pt idx="36">
                    <c:v>4.076773972173914</c:v>
                  </c:pt>
                  <c:pt idx="37">
                    <c:v>2.3062197478244073</c:v>
                  </c:pt>
                  <c:pt idx="38">
                    <c:v>4.8364053157795901</c:v>
                  </c:pt>
                  <c:pt idx="39">
                    <c:v>3.2765130935593234</c:v>
                  </c:pt>
                  <c:pt idx="40">
                    <c:v>3.0249038123229539</c:v>
                  </c:pt>
                  <c:pt idx="41">
                    <c:v>2.526728798174922</c:v>
                  </c:pt>
                  <c:pt idx="42">
                    <c:v>2.0341110569840879</c:v>
                  </c:pt>
                  <c:pt idx="43">
                    <c:v>2.2783706377675763</c:v>
                  </c:pt>
                  <c:pt idx="44">
                    <c:v>3.3016510099730105</c:v>
                  </c:pt>
                  <c:pt idx="45">
                    <c:v>2.9877938418773411</c:v>
                  </c:pt>
                  <c:pt idx="46">
                    <c:v>1.5186542457440098</c:v>
                  </c:pt>
                  <c:pt idx="47">
                    <c:v>0.72553215227933521</c:v>
                  </c:pt>
                  <c:pt idx="48">
                    <c:v>1.5749100066541999</c:v>
                  </c:pt>
                  <c:pt idx="49">
                    <c:v>1.3245422075464077</c:v>
                  </c:pt>
                </c:numCache>
              </c:numRef>
            </c:plus>
            <c:minus>
              <c:numRef>
                <c:f>Sheet1!$L$6:$L$55</c:f>
                <c:numCache>
                  <c:formatCode>General</c:formatCode>
                  <c:ptCount val="50"/>
                  <c:pt idx="0">
                    <c:v>2.883897802550166</c:v>
                  </c:pt>
                  <c:pt idx="1">
                    <c:v>3.7142348908586236</c:v>
                  </c:pt>
                  <c:pt idx="2">
                    <c:v>1.5596182745525944</c:v>
                  </c:pt>
                  <c:pt idx="3">
                    <c:v>1.4801302662713702</c:v>
                  </c:pt>
                  <c:pt idx="4">
                    <c:v>1.5394807113991256</c:v>
                  </c:pt>
                  <c:pt idx="5">
                    <c:v>2.7458669394964517</c:v>
                  </c:pt>
                  <c:pt idx="6">
                    <c:v>1.7586201572548106</c:v>
                  </c:pt>
                  <c:pt idx="7">
                    <c:v>1.7114500403715027</c:v>
                  </c:pt>
                  <c:pt idx="8">
                    <c:v>4.008267938582236</c:v>
                  </c:pt>
                  <c:pt idx="9">
                    <c:v>2.3334302501982336</c:v>
                  </c:pt>
                  <c:pt idx="10">
                    <c:v>0.7565418694936028</c:v>
                  </c:pt>
                  <c:pt idx="11">
                    <c:v>3.0300056139137439</c:v>
                  </c:pt>
                  <c:pt idx="12">
                    <c:v>2.9480477961547678</c:v>
                  </c:pt>
                  <c:pt idx="13">
                    <c:v>1.7059167044007424</c:v>
                  </c:pt>
                  <c:pt idx="14">
                    <c:v>0.94701598694736511</c:v>
                  </c:pt>
                  <c:pt idx="15">
                    <c:v>1.7011247744236968</c:v>
                  </c:pt>
                  <c:pt idx="16">
                    <c:v>2.5836768834053956</c:v>
                  </c:pt>
                  <c:pt idx="17">
                    <c:v>4.1486922433884565</c:v>
                  </c:pt>
                  <c:pt idx="18">
                    <c:v>3.1192706612154524</c:v>
                  </c:pt>
                  <c:pt idx="19">
                    <c:v>2.3341880361317564</c:v>
                  </c:pt>
                  <c:pt idx="20">
                    <c:v>2.2123476737627072</c:v>
                  </c:pt>
                  <c:pt idx="21">
                    <c:v>1.6621318225007364</c:v>
                  </c:pt>
                  <c:pt idx="22">
                    <c:v>1.4322535576941569</c:v>
                  </c:pt>
                  <c:pt idx="23">
                    <c:v>3.1063235839621228</c:v>
                  </c:pt>
                  <c:pt idx="24">
                    <c:v>2.1473734042712849</c:v>
                  </c:pt>
                  <c:pt idx="25">
                    <c:v>0.79722255563255118</c:v>
                  </c:pt>
                  <c:pt idx="26">
                    <c:v>2.667353261958624</c:v>
                  </c:pt>
                  <c:pt idx="27">
                    <c:v>1.282309334412659</c:v>
                  </c:pt>
                  <c:pt idx="28">
                    <c:v>1.3506246949883263</c:v>
                  </c:pt>
                  <c:pt idx="29">
                    <c:v>1.8908074499244663</c:v>
                  </c:pt>
                  <c:pt idx="30">
                    <c:v>1.9182329252764525</c:v>
                  </c:pt>
                  <c:pt idx="31">
                    <c:v>1.3296046910399895</c:v>
                  </c:pt>
                  <c:pt idx="32">
                    <c:v>3.5739193579987081</c:v>
                  </c:pt>
                  <c:pt idx="33">
                    <c:v>3.4974235156221134</c:v>
                  </c:pt>
                  <c:pt idx="34">
                    <c:v>2.178519903817751</c:v>
                  </c:pt>
                  <c:pt idx="35">
                    <c:v>1.0261082645712918</c:v>
                  </c:pt>
                  <c:pt idx="36">
                    <c:v>2.105427646945909</c:v>
                  </c:pt>
                  <c:pt idx="37">
                    <c:v>2.9491385671681485</c:v>
                  </c:pt>
                  <c:pt idx="38">
                    <c:v>4.4129333502792747</c:v>
                  </c:pt>
                  <c:pt idx="39">
                    <c:v>2.66764313231252</c:v>
                  </c:pt>
                  <c:pt idx="40">
                    <c:v>3.4646898377413038</c:v>
                  </c:pt>
                  <c:pt idx="41">
                    <c:v>1.8771470503729972</c:v>
                  </c:pt>
                  <c:pt idx="42">
                    <c:v>1.1498923276971986</c:v>
                  </c:pt>
                  <c:pt idx="43">
                    <c:v>3.4234182861326481</c:v>
                  </c:pt>
                  <c:pt idx="44">
                    <c:v>4.5175466559731099</c:v>
                  </c:pt>
                  <c:pt idx="45">
                    <c:v>3.0121231416547474</c:v>
                  </c:pt>
                  <c:pt idx="46">
                    <c:v>2.0259530015569496</c:v>
                  </c:pt>
                  <c:pt idx="47">
                    <c:v>1.2558503573008402</c:v>
                  </c:pt>
                  <c:pt idx="48">
                    <c:v>3.2817773254741809</c:v>
                  </c:pt>
                  <c:pt idx="49">
                    <c:v>1.2904363327347639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Sheet1!$I$6:$I$55</c:f>
              <c:numCache>
                <c:formatCode>#,##0.00</c:formatCode>
                <c:ptCount val="50"/>
                <c:pt idx="0">
                  <c:v>26.860383558854846</c:v>
                </c:pt>
                <c:pt idx="1">
                  <c:v>25.674167023392037</c:v>
                </c:pt>
                <c:pt idx="2">
                  <c:v>31.506103097357244</c:v>
                </c:pt>
                <c:pt idx="3">
                  <c:v>25.847656368045271</c:v>
                </c:pt>
                <c:pt idx="4">
                  <c:v>11.176618682504298</c:v>
                </c:pt>
                <c:pt idx="5">
                  <c:v>32.764155426667358</c:v>
                </c:pt>
                <c:pt idx="6">
                  <c:v>20.975208605376103</c:v>
                </c:pt>
                <c:pt idx="7">
                  <c:v>29.469717616065914</c:v>
                </c:pt>
                <c:pt idx="8">
                  <c:v>42.233242371054821</c:v>
                </c:pt>
                <c:pt idx="9">
                  <c:v>19.91816121938475</c:v>
                </c:pt>
                <c:pt idx="10">
                  <c:v>33.77324946526187</c:v>
                </c:pt>
                <c:pt idx="11">
                  <c:v>28.244816358649253</c:v>
                </c:pt>
                <c:pt idx="12">
                  <c:v>27.748768981198388</c:v>
                </c:pt>
                <c:pt idx="13">
                  <c:v>36.903142763036676</c:v>
                </c:pt>
                <c:pt idx="14">
                  <c:v>13.337311832231526</c:v>
                </c:pt>
                <c:pt idx="15">
                  <c:v>27.578592429538173</c:v>
                </c:pt>
                <c:pt idx="16">
                  <c:v>41.021032044959533</c:v>
                </c:pt>
                <c:pt idx="17">
                  <c:v>14.803004289105321</c:v>
                </c:pt>
                <c:pt idx="18">
                  <c:v>26.971813547338577</c:v>
                </c:pt>
                <c:pt idx="19">
                  <c:v>48.059264232988774</c:v>
                </c:pt>
                <c:pt idx="20">
                  <c:v>31.379182008733757</c:v>
                </c:pt>
                <c:pt idx="21">
                  <c:v>33.357493190727311</c:v>
                </c:pt>
                <c:pt idx="22">
                  <c:v>32.870627912022336</c:v>
                </c:pt>
                <c:pt idx="23">
                  <c:v>36.323547658171748</c:v>
                </c:pt>
                <c:pt idx="24">
                  <c:v>45.183642583177331</c:v>
                </c:pt>
                <c:pt idx="25">
                  <c:v>47.896556804675626</c:v>
                </c:pt>
                <c:pt idx="26">
                  <c:v>40.871345231886195</c:v>
                </c:pt>
                <c:pt idx="27">
                  <c:v>35.780064987362266</c:v>
                </c:pt>
                <c:pt idx="28">
                  <c:v>38.315732428966257</c:v>
                </c:pt>
                <c:pt idx="29">
                  <c:v>41.106017632628706</c:v>
                </c:pt>
                <c:pt idx="30">
                  <c:v>29.460676984455624</c:v>
                </c:pt>
                <c:pt idx="31">
                  <c:v>51.031980608002009</c:v>
                </c:pt>
                <c:pt idx="32">
                  <c:v>28.307184101913247</c:v>
                </c:pt>
                <c:pt idx="33">
                  <c:v>20.932532177004454</c:v>
                </c:pt>
                <c:pt idx="34">
                  <c:v>43.826150339157699</c:v>
                </c:pt>
                <c:pt idx="35">
                  <c:v>18.782090192081689</c:v>
                </c:pt>
                <c:pt idx="36">
                  <c:v>22.072935088114981</c:v>
                </c:pt>
                <c:pt idx="37">
                  <c:v>35.920228645925377</c:v>
                </c:pt>
                <c:pt idx="38">
                  <c:v>22.204594145907688</c:v>
                </c:pt>
                <c:pt idx="39">
                  <c:v>34.83654873954039</c:v>
                </c:pt>
                <c:pt idx="40">
                  <c:v>26.835077638773811</c:v>
                </c:pt>
                <c:pt idx="41">
                  <c:v>34.413488247794547</c:v>
                </c:pt>
                <c:pt idx="42">
                  <c:v>32.925768831627806</c:v>
                </c:pt>
                <c:pt idx="43">
                  <c:v>19.226001618998097</c:v>
                </c:pt>
                <c:pt idx="44">
                  <c:v>31.038969770015097</c:v>
                </c:pt>
                <c:pt idx="45">
                  <c:v>35.893265021479856</c:v>
                </c:pt>
                <c:pt idx="46">
                  <c:v>43.729090303182488</c:v>
                </c:pt>
                <c:pt idx="47">
                  <c:v>20.357661963923583</c:v>
                </c:pt>
                <c:pt idx="48">
                  <c:v>39.233214007746476</c:v>
                </c:pt>
                <c:pt idx="49">
                  <c:v>19.612755256827395</c:v>
                </c:pt>
              </c:numCache>
            </c:numRef>
          </c:xVal>
          <c:yVal>
            <c:numRef>
              <c:f>Sheet1!$C$6:$C$55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28-4D2D-B41D-03F4D66BC56B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rgbClr val="002060">
                  <a:alpha val="50000"/>
                </a:srgbClr>
              </a:solidFill>
              <a:ln w="9525">
                <a:noFill/>
              </a:ln>
              <a:effectLst/>
            </c:spPr>
          </c:marker>
          <c:xVal>
            <c:numRef>
              <c:f>Sheet1!$O$25:$O$274</c:f>
              <c:numCache>
                <c:formatCode>#,##0.00</c:formatCode>
                <c:ptCount val="250"/>
                <c:pt idx="0">
                  <c:v>27.52101723288235</c:v>
                </c:pt>
                <c:pt idx="1">
                  <c:v>25.871841227235638</c:v>
                </c:pt>
                <c:pt idx="2">
                  <c:v>23.97648575630468</c:v>
                </c:pt>
                <c:pt idx="3">
                  <c:v>26.793778239036044</c:v>
                </c:pt>
                <c:pt idx="4">
                  <c:v>30.138795338815498</c:v>
                </c:pt>
                <c:pt idx="5">
                  <c:v>24.342169210165896</c:v>
                </c:pt>
                <c:pt idx="6">
                  <c:v>28.432025303960685</c:v>
                </c:pt>
                <c:pt idx="7">
                  <c:v>23.335408028312308</c:v>
                </c:pt>
                <c:pt idx="8">
                  <c:v>30.301300441987884</c:v>
                </c:pt>
                <c:pt idx="9">
                  <c:v>21.959932132533414</c:v>
                </c:pt>
                <c:pt idx="10">
                  <c:v>29.946484822804649</c:v>
                </c:pt>
                <c:pt idx="11">
                  <c:v>31.720413747027827</c:v>
                </c:pt>
                <c:pt idx="12">
                  <c:v>32.215081999354616</c:v>
                </c:pt>
                <c:pt idx="13">
                  <c:v>33.049297639556222</c:v>
                </c:pt>
                <c:pt idx="14">
                  <c:v>30.599237278042899</c:v>
                </c:pt>
                <c:pt idx="15">
                  <c:v>27.340835285855515</c:v>
                </c:pt>
                <c:pt idx="16">
                  <c:v>24.367526101773901</c:v>
                </c:pt>
                <c:pt idx="17">
                  <c:v>26.261705885836829</c:v>
                </c:pt>
                <c:pt idx="18">
                  <c:v>26.769456523219397</c:v>
                </c:pt>
                <c:pt idx="19">
                  <c:v>24.498758043540722</c:v>
                </c:pt>
                <c:pt idx="20">
                  <c:v>9.6371379711051723</c:v>
                </c:pt>
                <c:pt idx="21">
                  <c:v>10.667627665268476</c:v>
                </c:pt>
                <c:pt idx="22">
                  <c:v>10.72436752467115</c:v>
                </c:pt>
                <c:pt idx="23">
                  <c:v>14.318955995930287</c:v>
                </c:pt>
                <c:pt idx="24">
                  <c:v>10.535004255546404</c:v>
                </c:pt>
                <c:pt idx="25">
                  <c:v>37.01565770257222</c:v>
                </c:pt>
                <c:pt idx="26">
                  <c:v>33.67154542959014</c:v>
                </c:pt>
                <c:pt idx="27">
                  <c:v>31.069277949637573</c:v>
                </c:pt>
                <c:pt idx="28">
                  <c:v>32.046007564365944</c:v>
                </c:pt>
                <c:pt idx="29">
                  <c:v>30.018288487170906</c:v>
                </c:pt>
                <c:pt idx="30">
                  <c:v>21.699432227003843</c:v>
                </c:pt>
                <c:pt idx="31">
                  <c:v>20.761083928016621</c:v>
                </c:pt>
                <c:pt idx="32">
                  <c:v>19.216588448121293</c:v>
                </c:pt>
                <c:pt idx="33">
                  <c:v>20.73411802708863</c:v>
                </c:pt>
                <c:pt idx="34">
                  <c:v>22.464820396650126</c:v>
                </c:pt>
                <c:pt idx="35">
                  <c:v>27.758267575694411</c:v>
                </c:pt>
                <c:pt idx="36">
                  <c:v>29.776931066606082</c:v>
                </c:pt>
                <c:pt idx="37">
                  <c:v>29.128091396293655</c:v>
                </c:pt>
                <c:pt idx="38">
                  <c:v>30.300373189307546</c:v>
                </c:pt>
                <c:pt idx="39">
                  <c:v>30.384924852427861</c:v>
                </c:pt>
                <c:pt idx="40">
                  <c:v>46.233693881473833</c:v>
                </c:pt>
                <c:pt idx="41">
                  <c:v>39.332428416805975</c:v>
                </c:pt>
                <c:pt idx="42">
                  <c:v>43.236077221430747</c:v>
                </c:pt>
                <c:pt idx="43">
                  <c:v>44.13903790309098</c:v>
                </c:pt>
                <c:pt idx="44">
                  <c:v>38.224974432472585</c:v>
                </c:pt>
                <c:pt idx="45">
                  <c:v>19.745050785460201</c:v>
                </c:pt>
                <c:pt idx="46">
                  <c:v>20.623047838994029</c:v>
                </c:pt>
                <c:pt idx="47">
                  <c:v>17.584730969186516</c:v>
                </c:pt>
                <c:pt idx="48">
                  <c:v>20.020230560830139</c:v>
                </c:pt>
                <c:pt idx="49">
                  <c:v>21.617745942452874</c:v>
                </c:pt>
                <c:pt idx="50">
                  <c:v>33.016707595768267</c:v>
                </c:pt>
                <c:pt idx="51">
                  <c:v>33.340633669927954</c:v>
                </c:pt>
                <c:pt idx="52">
                  <c:v>33.431314958138437</c:v>
                </c:pt>
                <c:pt idx="53">
                  <c:v>35.102554470901232</c:v>
                </c:pt>
                <c:pt idx="54">
                  <c:v>33.975036631573445</c:v>
                </c:pt>
                <c:pt idx="55">
                  <c:v>30.021399946423436</c:v>
                </c:pt>
                <c:pt idx="56">
                  <c:v>25.697997352522009</c:v>
                </c:pt>
                <c:pt idx="57">
                  <c:v>25.214810744735509</c:v>
                </c:pt>
                <c:pt idx="58">
                  <c:v>31.993586541296814</c:v>
                </c:pt>
                <c:pt idx="59">
                  <c:v>28.296287208268499</c:v>
                </c:pt>
                <c:pt idx="60">
                  <c:v>30.896138381887113</c:v>
                </c:pt>
                <c:pt idx="61">
                  <c:v>26.165769388327174</c:v>
                </c:pt>
                <c:pt idx="62">
                  <c:v>29.496495859453052</c:v>
                </c:pt>
                <c:pt idx="63">
                  <c:v>24.800721185043621</c:v>
                </c:pt>
                <c:pt idx="64">
                  <c:v>27.384720091281004</c:v>
                </c:pt>
                <c:pt idx="65">
                  <c:v>39.357535659459501</c:v>
                </c:pt>
                <c:pt idx="66">
                  <c:v>37.621672994105033</c:v>
                </c:pt>
                <c:pt idx="67">
                  <c:v>35.197226058635934</c:v>
                </c:pt>
                <c:pt idx="68">
                  <c:v>36.650410866223524</c:v>
                </c:pt>
                <c:pt idx="69">
                  <c:v>35.688868236759355</c:v>
                </c:pt>
                <c:pt idx="70">
                  <c:v>14.081536403474216</c:v>
                </c:pt>
                <c:pt idx="71">
                  <c:v>12.408357498336208</c:v>
                </c:pt>
                <c:pt idx="72">
                  <c:v>13.2232758473135</c:v>
                </c:pt>
                <c:pt idx="73">
                  <c:v>14.583093566749543</c:v>
                </c:pt>
                <c:pt idx="74">
                  <c:v>12.390295845284161</c:v>
                </c:pt>
                <c:pt idx="75">
                  <c:v>28.363192445874947</c:v>
                </c:pt>
                <c:pt idx="76">
                  <c:v>28.394428954533197</c:v>
                </c:pt>
                <c:pt idx="77">
                  <c:v>27.320235818560182</c:v>
                </c:pt>
                <c:pt idx="78">
                  <c:v>25.877467655114476</c:v>
                </c:pt>
                <c:pt idx="79">
                  <c:v>27.937637273608061</c:v>
                </c:pt>
                <c:pt idx="80">
                  <c:v>41.544659165430012</c:v>
                </c:pt>
                <c:pt idx="81">
                  <c:v>38.437355161554137</c:v>
                </c:pt>
                <c:pt idx="82">
                  <c:v>43.64139274193834</c:v>
                </c:pt>
                <c:pt idx="83">
                  <c:v>41.237634040445137</c:v>
                </c:pt>
                <c:pt idx="84">
                  <c:v>40.244119115430031</c:v>
                </c:pt>
                <c:pt idx="85">
                  <c:v>14.993256904527406</c:v>
                </c:pt>
                <c:pt idx="86">
                  <c:v>14.625368409199117</c:v>
                </c:pt>
                <c:pt idx="87">
                  <c:v>17.348213569755753</c:v>
                </c:pt>
                <c:pt idx="88">
                  <c:v>16.393870516327453</c:v>
                </c:pt>
                <c:pt idx="89">
                  <c:v>10.654312045716864</c:v>
                </c:pt>
                <c:pt idx="90">
                  <c:v>26.345998713513961</c:v>
                </c:pt>
                <c:pt idx="91">
                  <c:v>27.35796256406654</c:v>
                </c:pt>
                <c:pt idx="92">
                  <c:v>29.072332727389664</c:v>
                </c:pt>
                <c:pt idx="93">
                  <c:v>28.230230845599579</c:v>
                </c:pt>
                <c:pt idx="94">
                  <c:v>23.852542886123125</c:v>
                </c:pt>
                <c:pt idx="95">
                  <c:v>47.042247084999602</c:v>
                </c:pt>
                <c:pt idx="96">
                  <c:v>45.725076196857017</c:v>
                </c:pt>
                <c:pt idx="97">
                  <c:v>49.778250850423149</c:v>
                </c:pt>
                <c:pt idx="98">
                  <c:v>48.903145250623282</c:v>
                </c:pt>
                <c:pt idx="99">
                  <c:v>48.847601782040805</c:v>
                </c:pt>
                <c:pt idx="100">
                  <c:v>31.888855408980692</c:v>
                </c:pt>
                <c:pt idx="101">
                  <c:v>29.16683433497105</c:v>
                </c:pt>
                <c:pt idx="102">
                  <c:v>34.481611148731268</c:v>
                </c:pt>
                <c:pt idx="103">
                  <c:v>30.346437892297661</c:v>
                </c:pt>
                <c:pt idx="104">
                  <c:v>31.012171258688113</c:v>
                </c:pt>
                <c:pt idx="105">
                  <c:v>31.695361368226575</c:v>
                </c:pt>
                <c:pt idx="106">
                  <c:v>32.400145061869658</c:v>
                </c:pt>
                <c:pt idx="107">
                  <c:v>31.858356473722797</c:v>
                </c:pt>
                <c:pt idx="108">
                  <c:v>34.691755367120216</c:v>
                </c:pt>
                <c:pt idx="109">
                  <c:v>36.141847682697289</c:v>
                </c:pt>
                <c:pt idx="110">
                  <c:v>33.328202269252429</c:v>
                </c:pt>
                <c:pt idx="111">
                  <c:v>31.503982216722925</c:v>
                </c:pt>
                <c:pt idx="112">
                  <c:v>34.086505047735059</c:v>
                </c:pt>
                <c:pt idx="113">
                  <c:v>33.996075672073118</c:v>
                </c:pt>
                <c:pt idx="114">
                  <c:v>31.438374354328179</c:v>
                </c:pt>
                <c:pt idx="115">
                  <c:v>34.607604194144713</c:v>
                </c:pt>
                <c:pt idx="116">
                  <c:v>33.217224074209625</c:v>
                </c:pt>
                <c:pt idx="117">
                  <c:v>41.636298019138252</c:v>
                </c:pt>
                <c:pt idx="118">
                  <c:v>35.297090560537967</c:v>
                </c:pt>
                <c:pt idx="119">
                  <c:v>36.859521442828196</c:v>
                </c:pt>
                <c:pt idx="120">
                  <c:v>43.619928878854815</c:v>
                </c:pt>
                <c:pt idx="121">
                  <c:v>46.492306383442063</c:v>
                </c:pt>
                <c:pt idx="122">
                  <c:v>43.036269178906046</c:v>
                </c:pt>
                <c:pt idx="123">
                  <c:v>48.726319917674218</c:v>
                </c:pt>
                <c:pt idx="124">
                  <c:v>44.0433885570095</c:v>
                </c:pt>
                <c:pt idx="125">
                  <c:v>47.099334249043075</c:v>
                </c:pt>
                <c:pt idx="126">
                  <c:v>47.253619428137313</c:v>
                </c:pt>
                <c:pt idx="127">
                  <c:v>47.56445412120155</c:v>
                </c:pt>
                <c:pt idx="128">
                  <c:v>47.338991496312957</c:v>
                </c:pt>
                <c:pt idx="129">
                  <c:v>50.226384728683257</c:v>
                </c:pt>
                <c:pt idx="130">
                  <c:v>40.257641667616227</c:v>
                </c:pt>
                <c:pt idx="131">
                  <c:v>43.880647383645062</c:v>
                </c:pt>
                <c:pt idx="132">
                  <c:v>43.754839322846351</c:v>
                </c:pt>
                <c:pt idx="133">
                  <c:v>38.203991969927571</c:v>
                </c:pt>
                <c:pt idx="134">
                  <c:v>38.259605815395759</c:v>
                </c:pt>
                <c:pt idx="135">
                  <c:v>36.913684221370723</c:v>
                </c:pt>
                <c:pt idx="136">
                  <c:v>35.139786945677415</c:v>
                </c:pt>
                <c:pt idx="137">
                  <c:v>34.820215128825794</c:v>
                </c:pt>
                <c:pt idx="138">
                  <c:v>34.497755652949607</c:v>
                </c:pt>
                <c:pt idx="139">
                  <c:v>37.528882987987799</c:v>
                </c:pt>
                <c:pt idx="140">
                  <c:v>39.281735963088927</c:v>
                </c:pt>
                <c:pt idx="141">
                  <c:v>40.455171899873612</c:v>
                </c:pt>
                <c:pt idx="142">
                  <c:v>37.01875283726794</c:v>
                </c:pt>
                <c:pt idx="143">
                  <c:v>36.965107733977931</c:v>
                </c:pt>
                <c:pt idx="144">
                  <c:v>37.857893710622875</c:v>
                </c:pt>
                <c:pt idx="145">
                  <c:v>41.477428987358373</c:v>
                </c:pt>
                <c:pt idx="146">
                  <c:v>43.013415697386641</c:v>
                </c:pt>
                <c:pt idx="147">
                  <c:v>40.460976614712884</c:v>
                </c:pt>
                <c:pt idx="148">
                  <c:v>39.21521018270424</c:v>
                </c:pt>
                <c:pt idx="149">
                  <c:v>41.363056680981387</c:v>
                </c:pt>
                <c:pt idx="150">
                  <c:v>29.658001787592241</c:v>
                </c:pt>
                <c:pt idx="151">
                  <c:v>28.069174366119007</c:v>
                </c:pt>
                <c:pt idx="152">
                  <c:v>32.859801446128628</c:v>
                </c:pt>
                <c:pt idx="153">
                  <c:v>27.542444059179171</c:v>
                </c:pt>
                <c:pt idx="154">
                  <c:v>29.173963263259072</c:v>
                </c:pt>
                <c:pt idx="155">
                  <c:v>49.702375916962019</c:v>
                </c:pt>
                <c:pt idx="156">
                  <c:v>52.431208245458834</c:v>
                </c:pt>
                <c:pt idx="157">
                  <c:v>50.917799914031377</c:v>
                </c:pt>
                <c:pt idx="158">
                  <c:v>50.648688036289187</c:v>
                </c:pt>
                <c:pt idx="159">
                  <c:v>51.459830927268662</c:v>
                </c:pt>
                <c:pt idx="160">
                  <c:v>28.526898794186184</c:v>
                </c:pt>
                <c:pt idx="161">
                  <c:v>29.21407797224261</c:v>
                </c:pt>
                <c:pt idx="162">
                  <c:v>31.009032071280277</c:v>
                </c:pt>
                <c:pt idx="163">
                  <c:v>24.733264743914539</c:v>
                </c:pt>
                <c:pt idx="164">
                  <c:v>28.052646927942618</c:v>
                </c:pt>
                <c:pt idx="165">
                  <c:v>23.322001940795598</c:v>
                </c:pt>
                <c:pt idx="166">
                  <c:v>22.048385101401706</c:v>
                </c:pt>
                <c:pt idx="167">
                  <c:v>17.435108661382341</c:v>
                </c:pt>
                <c:pt idx="168">
                  <c:v>21.512380165326043</c:v>
                </c:pt>
                <c:pt idx="169">
                  <c:v>20.344785016116578</c:v>
                </c:pt>
                <c:pt idx="170">
                  <c:v>46.501065291377095</c:v>
                </c:pt>
                <c:pt idx="171">
                  <c:v>43.318276600473737</c:v>
                </c:pt>
                <c:pt idx="172">
                  <c:v>41.647630435339948</c:v>
                </c:pt>
                <c:pt idx="173">
                  <c:v>42.48289675108677</c:v>
                </c:pt>
                <c:pt idx="174">
                  <c:v>45.18088261751096</c:v>
                </c:pt>
                <c:pt idx="175">
                  <c:v>20.224602733737854</c:v>
                </c:pt>
                <c:pt idx="176">
                  <c:v>17.755981927510398</c:v>
                </c:pt>
                <c:pt idx="177">
                  <c:v>17.944329769419294</c:v>
                </c:pt>
                <c:pt idx="178">
                  <c:v>20.082404465790344</c:v>
                </c:pt>
                <c:pt idx="179">
                  <c:v>17.903132063950562</c:v>
                </c:pt>
                <c:pt idx="180">
                  <c:v>26.149709060288895</c:v>
                </c:pt>
                <c:pt idx="181">
                  <c:v>20.29579724134463</c:v>
                </c:pt>
                <c:pt idx="182">
                  <c:v>22.091140122731225</c:v>
                </c:pt>
                <c:pt idx="183">
                  <c:v>21.860521575041076</c:v>
                </c:pt>
                <c:pt idx="184">
                  <c:v>19.967507441169072</c:v>
                </c:pt>
                <c:pt idx="185">
                  <c:v>37.285185532987938</c:v>
                </c:pt>
                <c:pt idx="186">
                  <c:v>32.971090078757229</c:v>
                </c:pt>
                <c:pt idx="187">
                  <c:v>36.231783403944242</c:v>
                </c:pt>
                <c:pt idx="188">
                  <c:v>38.226448393749784</c:v>
                </c:pt>
                <c:pt idx="189">
                  <c:v>34.886635820187713</c:v>
                </c:pt>
                <c:pt idx="190">
                  <c:v>19.822438290308021</c:v>
                </c:pt>
                <c:pt idx="191">
                  <c:v>25.761847414806201</c:v>
                </c:pt>
                <c:pt idx="192">
                  <c:v>20.606024767108519</c:v>
                </c:pt>
                <c:pt idx="193">
                  <c:v>17.791660795628413</c:v>
                </c:pt>
                <c:pt idx="194">
                  <c:v>27.040999461687278</c:v>
                </c:pt>
                <c:pt idx="195">
                  <c:v>33.461392614389808</c:v>
                </c:pt>
                <c:pt idx="196">
                  <c:v>35.581625171601999</c:v>
                </c:pt>
                <c:pt idx="197">
                  <c:v>38.113061833099714</c:v>
                </c:pt>
                <c:pt idx="198">
                  <c:v>34.857758471382546</c:v>
                </c:pt>
                <c:pt idx="199">
                  <c:v>32.16890560722787</c:v>
                </c:pt>
                <c:pt idx="200">
                  <c:v>24.982899955615849</c:v>
                </c:pt>
                <c:pt idx="201">
                  <c:v>29.859981451096765</c:v>
                </c:pt>
                <c:pt idx="202">
                  <c:v>27.610925249839845</c:v>
                </c:pt>
                <c:pt idx="203">
                  <c:v>23.370387801032507</c:v>
                </c:pt>
                <c:pt idx="204">
                  <c:v>28.351193736284085</c:v>
                </c:pt>
                <c:pt idx="205">
                  <c:v>33.161682640484393</c:v>
                </c:pt>
                <c:pt idx="206">
                  <c:v>32.53634119742155</c:v>
                </c:pt>
                <c:pt idx="207">
                  <c:v>36.940217045969469</c:v>
                </c:pt>
                <c:pt idx="208">
                  <c:v>35.159060607452844</c:v>
                </c:pt>
                <c:pt idx="209">
                  <c:v>34.270139747644478</c:v>
                </c:pt>
                <c:pt idx="210">
                  <c:v>33.179234308412127</c:v>
                </c:pt>
                <c:pt idx="211">
                  <c:v>31.775876503930608</c:v>
                </c:pt>
                <c:pt idx="212">
                  <c:v>31.878880095431111</c:v>
                </c:pt>
                <c:pt idx="213">
                  <c:v>34.959879888611894</c:v>
                </c:pt>
                <c:pt idx="214">
                  <c:v>32.834973361753271</c:v>
                </c:pt>
                <c:pt idx="215">
                  <c:v>15.802583332865449</c:v>
                </c:pt>
                <c:pt idx="216">
                  <c:v>19.806824789669054</c:v>
                </c:pt>
                <c:pt idx="217">
                  <c:v>20.508053237101407</c:v>
                </c:pt>
                <c:pt idx="218">
                  <c:v>21.504372256765674</c:v>
                </c:pt>
                <c:pt idx="219">
                  <c:v>18.508174478588895</c:v>
                </c:pt>
                <c:pt idx="220">
                  <c:v>34.340620779988107</c:v>
                </c:pt>
                <c:pt idx="221">
                  <c:v>32.204856636919629</c:v>
                </c:pt>
                <c:pt idx="222">
                  <c:v>30.899356659823034</c:v>
                </c:pt>
                <c:pt idx="223">
                  <c:v>26.521423114041987</c:v>
                </c:pt>
                <c:pt idx="224">
                  <c:v>31.228591659302705</c:v>
                </c:pt>
                <c:pt idx="225">
                  <c:v>38.881058863357197</c:v>
                </c:pt>
                <c:pt idx="226">
                  <c:v>32.881141879825108</c:v>
                </c:pt>
                <c:pt idx="227">
                  <c:v>38.428148135285674</c:v>
                </c:pt>
                <c:pt idx="228">
                  <c:v>33.74327214692179</c:v>
                </c:pt>
                <c:pt idx="229">
                  <c:v>35.532704082009538</c:v>
                </c:pt>
                <c:pt idx="230">
                  <c:v>43.921477346841925</c:v>
                </c:pt>
                <c:pt idx="231">
                  <c:v>43.399287176968933</c:v>
                </c:pt>
                <c:pt idx="232">
                  <c:v>44.373805141549539</c:v>
                </c:pt>
                <c:pt idx="233">
                  <c:v>45.247744548926498</c:v>
                </c:pt>
                <c:pt idx="234">
                  <c:v>41.703137301625539</c:v>
                </c:pt>
                <c:pt idx="235">
                  <c:v>19.101811606622743</c:v>
                </c:pt>
                <c:pt idx="236">
                  <c:v>19.463050910413877</c:v>
                </c:pt>
                <c:pt idx="237">
                  <c:v>21.078953724849931</c:v>
                </c:pt>
                <c:pt idx="238">
                  <c:v>21.061299461528456</c:v>
                </c:pt>
                <c:pt idx="239">
                  <c:v>21.083194116202918</c:v>
                </c:pt>
                <c:pt idx="240">
                  <c:v>35.951436682272295</c:v>
                </c:pt>
                <c:pt idx="241">
                  <c:v>39.262406158384238</c:v>
                </c:pt>
                <c:pt idx="242">
                  <c:v>40.613394219994703</c:v>
                </c:pt>
                <c:pt idx="243">
                  <c:v>40.808124014400676</c:v>
                </c:pt>
                <c:pt idx="244">
                  <c:v>39.530708963680503</c:v>
                </c:pt>
                <c:pt idx="245">
                  <c:v>18.322318924092631</c:v>
                </c:pt>
                <c:pt idx="246">
                  <c:v>20.739111471154114</c:v>
                </c:pt>
                <c:pt idx="247">
                  <c:v>20.937297464373803</c:v>
                </c:pt>
                <c:pt idx="248">
                  <c:v>19.639211620995763</c:v>
                </c:pt>
                <c:pt idx="249">
                  <c:v>18.425836803520667</c:v>
                </c:pt>
              </c:numCache>
            </c:numRef>
          </c:xVal>
          <c:yVal>
            <c:numRef>
              <c:f>Sheet1!$P$25:$P$274</c:f>
              <c:numCache>
                <c:formatCode>#,##0.00</c:formatCode>
                <c:ptCount val="250"/>
                <c:pt idx="0">
                  <c:v>-3.0266874578168772</c:v>
                </c:pt>
                <c:pt idx="1">
                  <c:v>-2.8568546161207569</c:v>
                </c:pt>
                <c:pt idx="2">
                  <c:v>-2.5897831190990122</c:v>
                </c:pt>
                <c:pt idx="3">
                  <c:v>-2.8204113495233303</c:v>
                </c:pt>
                <c:pt idx="4">
                  <c:v>-2.3656943184714843</c:v>
                </c:pt>
                <c:pt idx="5">
                  <c:v>-2.4013112951589095</c:v>
                </c:pt>
                <c:pt idx="6">
                  <c:v>-3.2973482982602924</c:v>
                </c:pt>
                <c:pt idx="7">
                  <c:v>-2.6796731118914741</c:v>
                </c:pt>
                <c:pt idx="8">
                  <c:v>-3.7341188273393087</c:v>
                </c:pt>
                <c:pt idx="9">
                  <c:v>-2.2488791594070978</c:v>
                </c:pt>
                <c:pt idx="10">
                  <c:v>-2.4885545696723916</c:v>
                </c:pt>
                <c:pt idx="11">
                  <c:v>-3.1881714765888525</c:v>
                </c:pt>
                <c:pt idx="12">
                  <c:v>-2.7339531781086794</c:v>
                </c:pt>
                <c:pt idx="13">
                  <c:v>-2.9508012937466193</c:v>
                </c:pt>
                <c:pt idx="14">
                  <c:v>-3.0641242677581322</c:v>
                </c:pt>
                <c:pt idx="15">
                  <c:v>-2.3295674342723709</c:v>
                </c:pt>
                <c:pt idx="16">
                  <c:v>-2.9072328717982368</c:v>
                </c:pt>
                <c:pt idx="17">
                  <c:v>-2.62551622147154</c:v>
                </c:pt>
                <c:pt idx="18">
                  <c:v>-3.0003534383280401</c:v>
                </c:pt>
                <c:pt idx="19">
                  <c:v>-3.4722075402446282</c:v>
                </c:pt>
                <c:pt idx="20">
                  <c:v>-3.3541839668087832</c:v>
                </c:pt>
                <c:pt idx="21">
                  <c:v>-3.0721310317195663</c:v>
                </c:pt>
                <c:pt idx="22">
                  <c:v>-2.8944008275978597</c:v>
                </c:pt>
                <c:pt idx="23">
                  <c:v>-2.9651763569749847</c:v>
                </c:pt>
                <c:pt idx="24">
                  <c:v>-3.2796614033967346</c:v>
                </c:pt>
                <c:pt idx="25">
                  <c:v>-3.3811741813085066</c:v>
                </c:pt>
                <c:pt idx="26">
                  <c:v>-3.9843980728992427</c:v>
                </c:pt>
                <c:pt idx="27">
                  <c:v>-3.8045699491111775</c:v>
                </c:pt>
                <c:pt idx="28">
                  <c:v>-2.4864367942079566</c:v>
                </c:pt>
                <c:pt idx="29">
                  <c:v>-3.5519682662176448</c:v>
                </c:pt>
                <c:pt idx="30">
                  <c:v>-2.163821728865079</c:v>
                </c:pt>
                <c:pt idx="31">
                  <c:v>-3.0921370661033554</c:v>
                </c:pt>
                <c:pt idx="32">
                  <c:v>-3.1852555334319921</c:v>
                </c:pt>
                <c:pt idx="33">
                  <c:v>-3.7879252266016064</c:v>
                </c:pt>
                <c:pt idx="34">
                  <c:v>-3.5739479101195801</c:v>
                </c:pt>
                <c:pt idx="35">
                  <c:v>-3.5490131879533271</c:v>
                </c:pt>
                <c:pt idx="36">
                  <c:v>-3.7979309963174792</c:v>
                </c:pt>
                <c:pt idx="37">
                  <c:v>-3.9680223834150947</c:v>
                </c:pt>
                <c:pt idx="38">
                  <c:v>-3.4897075149347723</c:v>
                </c:pt>
                <c:pt idx="39">
                  <c:v>-3.205751247000348</c:v>
                </c:pt>
                <c:pt idx="40">
                  <c:v>-2.2811584686387656</c:v>
                </c:pt>
                <c:pt idx="41">
                  <c:v>-2.3171848417076801</c:v>
                </c:pt>
                <c:pt idx="42">
                  <c:v>-2.3963689607062197</c:v>
                </c:pt>
                <c:pt idx="43">
                  <c:v>-2.8133233762963146</c:v>
                </c:pt>
                <c:pt idx="44">
                  <c:v>-2.9762639799073516</c:v>
                </c:pt>
                <c:pt idx="45">
                  <c:v>-2.9619418502622548</c:v>
                </c:pt>
                <c:pt idx="46">
                  <c:v>-2.1451412422289167</c:v>
                </c:pt>
                <c:pt idx="47">
                  <c:v>-3.7350276389519448</c:v>
                </c:pt>
                <c:pt idx="48">
                  <c:v>-3.9201625293185072</c:v>
                </c:pt>
                <c:pt idx="49">
                  <c:v>-2.2959360504311341</c:v>
                </c:pt>
                <c:pt idx="50">
                  <c:v>-2.9882474876945078</c:v>
                </c:pt>
                <c:pt idx="51">
                  <c:v>-2.1639689597940825</c:v>
                </c:pt>
                <c:pt idx="52">
                  <c:v>-2.4157748433485917</c:v>
                </c:pt>
                <c:pt idx="53">
                  <c:v>-2.7124279702810465</c:v>
                </c:pt>
                <c:pt idx="54">
                  <c:v>-3.3233642291677929</c:v>
                </c:pt>
                <c:pt idx="55">
                  <c:v>-3.4609060167227925</c:v>
                </c:pt>
                <c:pt idx="56">
                  <c:v>-2.9968041818255351</c:v>
                </c:pt>
                <c:pt idx="57">
                  <c:v>-2.1092108913152132</c:v>
                </c:pt>
                <c:pt idx="58">
                  <c:v>-3.2860437777422931</c:v>
                </c:pt>
                <c:pt idx="59">
                  <c:v>-2.9808876446333947</c:v>
                </c:pt>
                <c:pt idx="60">
                  <c:v>-3.0345187894693098</c:v>
                </c:pt>
                <c:pt idx="61">
                  <c:v>-3.1847722217001202</c:v>
                </c:pt>
                <c:pt idx="62">
                  <c:v>-3.0854262980917633</c:v>
                </c:pt>
                <c:pt idx="63">
                  <c:v>-2.8735585083498032</c:v>
                </c:pt>
                <c:pt idx="64">
                  <c:v>-2.2617719919656496</c:v>
                </c:pt>
                <c:pt idx="65">
                  <c:v>-3.1041385614554295</c:v>
                </c:pt>
                <c:pt idx="66">
                  <c:v>-3.4394747467503666</c:v>
                </c:pt>
                <c:pt idx="67">
                  <c:v>-2.7265911771730753</c:v>
                </c:pt>
                <c:pt idx="68">
                  <c:v>-2.9622198090835865</c:v>
                </c:pt>
                <c:pt idx="69">
                  <c:v>-2.2624673667874777</c:v>
                </c:pt>
                <c:pt idx="70">
                  <c:v>-2.8749404020467466</c:v>
                </c:pt>
                <c:pt idx="71">
                  <c:v>-2.1884649749936176</c:v>
                </c:pt>
                <c:pt idx="72">
                  <c:v>-2.1971876568910438</c:v>
                </c:pt>
                <c:pt idx="73">
                  <c:v>-2.5299401362635714</c:v>
                </c:pt>
                <c:pt idx="74">
                  <c:v>-3.6375176064618846</c:v>
                </c:pt>
                <c:pt idx="75">
                  <c:v>-2.1463635007109945</c:v>
                </c:pt>
                <c:pt idx="76">
                  <c:v>-3.6574732982019103</c:v>
                </c:pt>
                <c:pt idx="77">
                  <c:v>-3.9114015607485233</c:v>
                </c:pt>
                <c:pt idx="78">
                  <c:v>-3.6537675543549666</c:v>
                </c:pt>
                <c:pt idx="79">
                  <c:v>-2.4848923204540494</c:v>
                </c:pt>
                <c:pt idx="80">
                  <c:v>-3.7496277441821797</c:v>
                </c:pt>
                <c:pt idx="81">
                  <c:v>-3.5634078499347286</c:v>
                </c:pt>
                <c:pt idx="82">
                  <c:v>-3.4329132809292657</c:v>
                </c:pt>
                <c:pt idx="83">
                  <c:v>-2.2317402175152292</c:v>
                </c:pt>
                <c:pt idx="84">
                  <c:v>-2.092566387666456</c:v>
                </c:pt>
                <c:pt idx="85">
                  <c:v>-2.6661202938390081</c:v>
                </c:pt>
                <c:pt idx="86">
                  <c:v>-2.4794812038335494</c:v>
                </c:pt>
                <c:pt idx="87">
                  <c:v>-3.642102070887888</c:v>
                </c:pt>
                <c:pt idx="88">
                  <c:v>-2.1213457483399605</c:v>
                </c:pt>
                <c:pt idx="89">
                  <c:v>-3.4601270175123569</c:v>
                </c:pt>
                <c:pt idx="90">
                  <c:v>-3.2847351437446135</c:v>
                </c:pt>
                <c:pt idx="91">
                  <c:v>-2.9071115111487353</c:v>
                </c:pt>
                <c:pt idx="92">
                  <c:v>-2.4406381656668357</c:v>
                </c:pt>
                <c:pt idx="93">
                  <c:v>-3.8018496125737284</c:v>
                </c:pt>
                <c:pt idx="94">
                  <c:v>-2.6624977282771409</c:v>
                </c:pt>
                <c:pt idx="95">
                  <c:v>-3.6058429249081057</c:v>
                </c:pt>
                <c:pt idx="96">
                  <c:v>-3.2822457463438104</c:v>
                </c:pt>
                <c:pt idx="97">
                  <c:v>-3.5004686291980711</c:v>
                </c:pt>
                <c:pt idx="98">
                  <c:v>-3.3659040797976063</c:v>
                </c:pt>
                <c:pt idx="99">
                  <c:v>-3.4290192711477347</c:v>
                </c:pt>
                <c:pt idx="100">
                  <c:v>-3.1891524573219749</c:v>
                </c:pt>
                <c:pt idx="101">
                  <c:v>-3.251941135346422</c:v>
                </c:pt>
                <c:pt idx="102">
                  <c:v>-2.7376415090167558</c:v>
                </c:pt>
                <c:pt idx="103">
                  <c:v>-3.3119922026616226</c:v>
                </c:pt>
                <c:pt idx="104">
                  <c:v>-2.6884566464083339</c:v>
                </c:pt>
                <c:pt idx="105">
                  <c:v>-3.3114205559113747</c:v>
                </c:pt>
                <c:pt idx="106">
                  <c:v>-3.3863513198866797</c:v>
                </c:pt>
                <c:pt idx="107">
                  <c:v>-3.9363785612360469</c:v>
                </c:pt>
                <c:pt idx="108">
                  <c:v>-2.2990011216211577</c:v>
                </c:pt>
                <c:pt idx="109">
                  <c:v>-3.3994259224046037</c:v>
                </c:pt>
                <c:pt idx="110">
                  <c:v>-2.8660245573204417</c:v>
                </c:pt>
                <c:pt idx="111">
                  <c:v>-3.2620880972954858</c:v>
                </c:pt>
                <c:pt idx="112">
                  <c:v>-3.8963691038970714</c:v>
                </c:pt>
                <c:pt idx="113">
                  <c:v>-3.5189588177537079</c:v>
                </c:pt>
                <c:pt idx="114">
                  <c:v>-3.058032415775934</c:v>
                </c:pt>
                <c:pt idx="115">
                  <c:v>-3.964878964710381</c:v>
                </c:pt>
                <c:pt idx="116">
                  <c:v>-3.8367242757797069</c:v>
                </c:pt>
                <c:pt idx="117">
                  <c:v>-3.3222828565137661</c:v>
                </c:pt>
                <c:pt idx="118">
                  <c:v>-3.784311980785112</c:v>
                </c:pt>
                <c:pt idx="119">
                  <c:v>-2.6841096729735483</c:v>
                </c:pt>
                <c:pt idx="120">
                  <c:v>-2.7252389284061778</c:v>
                </c:pt>
                <c:pt idx="121">
                  <c:v>-3.1097022827364009</c:v>
                </c:pt>
                <c:pt idx="122">
                  <c:v>-2.078034771901069</c:v>
                </c:pt>
                <c:pt idx="123">
                  <c:v>-3.1810909036513078</c:v>
                </c:pt>
                <c:pt idx="124">
                  <c:v>-2.7568349653533533</c:v>
                </c:pt>
                <c:pt idx="125">
                  <c:v>-2.5449830919148226</c:v>
                </c:pt>
                <c:pt idx="126">
                  <c:v>-3.193110453623528</c:v>
                </c:pt>
                <c:pt idx="127">
                  <c:v>-3.1759463734717301</c:v>
                </c:pt>
                <c:pt idx="128">
                  <c:v>-2.6760713464888113</c:v>
                </c:pt>
                <c:pt idx="129">
                  <c:v>-2.3762557618234954</c:v>
                </c:pt>
                <c:pt idx="130">
                  <c:v>-2.1707852261684577</c:v>
                </c:pt>
                <c:pt idx="131">
                  <c:v>-2.8429261528182419</c:v>
                </c:pt>
                <c:pt idx="132">
                  <c:v>-3.0901256430245376</c:v>
                </c:pt>
                <c:pt idx="133">
                  <c:v>-3.5072718402920788</c:v>
                </c:pt>
                <c:pt idx="134">
                  <c:v>-2.9632582840868058</c:v>
                </c:pt>
                <c:pt idx="135">
                  <c:v>-2.3905660748472979</c:v>
                </c:pt>
                <c:pt idx="136">
                  <c:v>-2.1154682998614414</c:v>
                </c:pt>
                <c:pt idx="137">
                  <c:v>-2.0193208202916519</c:v>
                </c:pt>
                <c:pt idx="138">
                  <c:v>-2.059083767711241</c:v>
                </c:pt>
                <c:pt idx="139">
                  <c:v>-2.9236306606366327</c:v>
                </c:pt>
                <c:pt idx="140">
                  <c:v>-2.8398333133132345</c:v>
                </c:pt>
                <c:pt idx="141">
                  <c:v>-2.2215169727937054</c:v>
                </c:pt>
                <c:pt idx="142">
                  <c:v>-3.8483611220078053</c:v>
                </c:pt>
                <c:pt idx="143">
                  <c:v>-3.1440372398324152</c:v>
                </c:pt>
                <c:pt idx="144">
                  <c:v>-3.9397615142537878</c:v>
                </c:pt>
                <c:pt idx="145">
                  <c:v>-2.0834402214234782</c:v>
                </c:pt>
                <c:pt idx="146">
                  <c:v>-3.9242003306546378</c:v>
                </c:pt>
                <c:pt idx="147">
                  <c:v>-3.86885068325899</c:v>
                </c:pt>
                <c:pt idx="148">
                  <c:v>-3.7914230685080219</c:v>
                </c:pt>
                <c:pt idx="149">
                  <c:v>-2.6750001988257361</c:v>
                </c:pt>
                <c:pt idx="150">
                  <c:v>-2.1173575036113093</c:v>
                </c:pt>
                <c:pt idx="151">
                  <c:v>-3.2589192991182863</c:v>
                </c:pt>
                <c:pt idx="152">
                  <c:v>-2.3161570648072987</c:v>
                </c:pt>
                <c:pt idx="153">
                  <c:v>-3.869619171562432</c:v>
                </c:pt>
                <c:pt idx="154">
                  <c:v>-3.6767048875428343</c:v>
                </c:pt>
                <c:pt idx="155">
                  <c:v>-2.5330402214584957</c:v>
                </c:pt>
                <c:pt idx="156">
                  <c:v>-2.219768415521977</c:v>
                </c:pt>
                <c:pt idx="157">
                  <c:v>-3.5720514252895357</c:v>
                </c:pt>
                <c:pt idx="158">
                  <c:v>-3.2505524029475423</c:v>
                </c:pt>
                <c:pt idx="159">
                  <c:v>-3.1607889508209475</c:v>
                </c:pt>
                <c:pt idx="160">
                  <c:v>-2.0566650632845844</c:v>
                </c:pt>
                <c:pt idx="161">
                  <c:v>-3.4540137506980306</c:v>
                </c:pt>
                <c:pt idx="162">
                  <c:v>-2.3026587095698297</c:v>
                </c:pt>
                <c:pt idx="163">
                  <c:v>-3.2934106625336717</c:v>
                </c:pt>
                <c:pt idx="164">
                  <c:v>-3.4102153339741301</c:v>
                </c:pt>
                <c:pt idx="165">
                  <c:v>-2.7002971719602398</c:v>
                </c:pt>
                <c:pt idx="166">
                  <c:v>-3.0907713606560443</c:v>
                </c:pt>
                <c:pt idx="167">
                  <c:v>-3.9010524952735111</c:v>
                </c:pt>
                <c:pt idx="168">
                  <c:v>-3.8656516180282399</c:v>
                </c:pt>
                <c:pt idx="169">
                  <c:v>-3.5419145557390235</c:v>
                </c:pt>
                <c:pt idx="170">
                  <c:v>-2.2454526884776906</c:v>
                </c:pt>
                <c:pt idx="171">
                  <c:v>-2.9269106708408366</c:v>
                </c:pt>
                <c:pt idx="172">
                  <c:v>-3.252191486040259</c:v>
                </c:pt>
                <c:pt idx="173">
                  <c:v>-2.2618834973592765</c:v>
                </c:pt>
                <c:pt idx="174">
                  <c:v>-3.1269129681343224</c:v>
                </c:pt>
                <c:pt idx="175">
                  <c:v>-2.7080884632596369</c:v>
                </c:pt>
                <c:pt idx="176">
                  <c:v>-2.9930704619786654</c:v>
                </c:pt>
                <c:pt idx="177">
                  <c:v>-2.0560298146505533</c:v>
                </c:pt>
                <c:pt idx="178">
                  <c:v>-3.0845387997970906</c:v>
                </c:pt>
                <c:pt idx="179">
                  <c:v>-2.3440247649522989</c:v>
                </c:pt>
                <c:pt idx="180">
                  <c:v>-3.2336584873781407</c:v>
                </c:pt>
                <c:pt idx="181">
                  <c:v>-2.8968338837059591</c:v>
                </c:pt>
                <c:pt idx="182">
                  <c:v>-3.2217570160745392</c:v>
                </c:pt>
                <c:pt idx="183">
                  <c:v>-3.7915590369526848</c:v>
                </c:pt>
                <c:pt idx="184">
                  <c:v>-2.4601051104762286</c:v>
                </c:pt>
                <c:pt idx="185">
                  <c:v>-2.4566018901817319</c:v>
                </c:pt>
                <c:pt idx="186">
                  <c:v>-2.3337912719567577</c:v>
                </c:pt>
                <c:pt idx="187">
                  <c:v>-2.8752457659672435</c:v>
                </c:pt>
                <c:pt idx="188">
                  <c:v>-2.3536076927821403</c:v>
                </c:pt>
                <c:pt idx="189">
                  <c:v>-3.5346548177514503</c:v>
                </c:pt>
                <c:pt idx="190">
                  <c:v>-2.8477984145576438</c:v>
                </c:pt>
                <c:pt idx="191">
                  <c:v>-2.6807771818088648</c:v>
                </c:pt>
                <c:pt idx="192">
                  <c:v>-3.8264236679514925</c:v>
                </c:pt>
                <c:pt idx="193">
                  <c:v>-2.0027023890194031</c:v>
                </c:pt>
                <c:pt idx="194">
                  <c:v>-3.8843801013065078</c:v>
                </c:pt>
                <c:pt idx="195">
                  <c:v>-3.9945552868476133</c:v>
                </c:pt>
                <c:pt idx="196">
                  <c:v>-2.4491713327260518</c:v>
                </c:pt>
                <c:pt idx="197">
                  <c:v>-2.257351642416273</c:v>
                </c:pt>
                <c:pt idx="198">
                  <c:v>-3.2069182733949519</c:v>
                </c:pt>
                <c:pt idx="199">
                  <c:v>-2.9647886073249539</c:v>
                </c:pt>
                <c:pt idx="200">
                  <c:v>-3.5684803572114698</c:v>
                </c:pt>
                <c:pt idx="201">
                  <c:v>-3.7667111019466275</c:v>
                </c:pt>
                <c:pt idx="202">
                  <c:v>-3.1248744584686721</c:v>
                </c:pt>
                <c:pt idx="203">
                  <c:v>-3.8378835824411848</c:v>
                </c:pt>
                <c:pt idx="204">
                  <c:v>-3.6178753168878153</c:v>
                </c:pt>
                <c:pt idx="205">
                  <c:v>-2.1195728351192971</c:v>
                </c:pt>
                <c:pt idx="206">
                  <c:v>-2.1768346871393494</c:v>
                </c:pt>
                <c:pt idx="207">
                  <c:v>-2.3483498206407458</c:v>
                </c:pt>
                <c:pt idx="208">
                  <c:v>-2.827999140312861</c:v>
                </c:pt>
                <c:pt idx="209">
                  <c:v>-3.6692261099276222</c:v>
                </c:pt>
                <c:pt idx="210">
                  <c:v>-3.7142018944524047</c:v>
                </c:pt>
                <c:pt idx="211">
                  <c:v>-3.414861754636862</c:v>
                </c:pt>
                <c:pt idx="212">
                  <c:v>-3.7575243941459679</c:v>
                </c:pt>
                <c:pt idx="213">
                  <c:v>-3.7490526534009145</c:v>
                </c:pt>
                <c:pt idx="214">
                  <c:v>-3.5567153721679032</c:v>
                </c:pt>
                <c:pt idx="215">
                  <c:v>-2.2950959322429982</c:v>
                </c:pt>
                <c:pt idx="216">
                  <c:v>-2.980200539956356</c:v>
                </c:pt>
                <c:pt idx="217">
                  <c:v>-2.4348490941162098</c:v>
                </c:pt>
                <c:pt idx="218">
                  <c:v>-2.3459173810682152</c:v>
                </c:pt>
                <c:pt idx="219">
                  <c:v>-2.9570062660358531</c:v>
                </c:pt>
                <c:pt idx="220">
                  <c:v>-2.7895121886900327</c:v>
                </c:pt>
                <c:pt idx="221">
                  <c:v>-3.1909145206342147</c:v>
                </c:pt>
                <c:pt idx="222">
                  <c:v>-3.245045839729205</c:v>
                </c:pt>
                <c:pt idx="223">
                  <c:v>-3.8481651624171245</c:v>
                </c:pt>
                <c:pt idx="224">
                  <c:v>-3.1204296002334524</c:v>
                </c:pt>
                <c:pt idx="225">
                  <c:v>-2.663059189151987</c:v>
                </c:pt>
                <c:pt idx="226">
                  <c:v>-3.4167068965826584</c:v>
                </c:pt>
                <c:pt idx="227">
                  <c:v>-2.2403299950193842</c:v>
                </c:pt>
                <c:pt idx="228">
                  <c:v>-3.6267976976362077</c:v>
                </c:pt>
                <c:pt idx="229">
                  <c:v>-2.0623833142698658</c:v>
                </c:pt>
                <c:pt idx="230">
                  <c:v>-3.5434819828700128</c:v>
                </c:pt>
                <c:pt idx="231">
                  <c:v>-2.4470348637541584</c:v>
                </c:pt>
                <c:pt idx="232">
                  <c:v>-3.7259870007209921</c:v>
                </c:pt>
                <c:pt idx="233">
                  <c:v>-2.0477205580362341</c:v>
                </c:pt>
                <c:pt idx="234">
                  <c:v>-2.1578688702633855</c:v>
                </c:pt>
                <c:pt idx="235">
                  <c:v>-3.5201762687484655</c:v>
                </c:pt>
                <c:pt idx="236">
                  <c:v>-2.2991031331120833</c:v>
                </c:pt>
                <c:pt idx="237">
                  <c:v>-3.7992290411770662</c:v>
                </c:pt>
                <c:pt idx="238">
                  <c:v>-2.1156183089257947</c:v>
                </c:pt>
                <c:pt idx="239">
                  <c:v>-3.9759427998006056</c:v>
                </c:pt>
                <c:pt idx="240">
                  <c:v>-3.3163846963516899</c:v>
                </c:pt>
                <c:pt idx="241">
                  <c:v>-3.3406156981141932</c:v>
                </c:pt>
                <c:pt idx="242">
                  <c:v>-3.9473780559036578</c:v>
                </c:pt>
                <c:pt idx="243">
                  <c:v>-3.0008003753926755</c:v>
                </c:pt>
                <c:pt idx="244">
                  <c:v>-2.1647599851733998</c:v>
                </c:pt>
                <c:pt idx="245">
                  <c:v>-3.518056589660612</c:v>
                </c:pt>
                <c:pt idx="246">
                  <c:v>-2.3469492846590883</c:v>
                </c:pt>
                <c:pt idx="247">
                  <c:v>-2.8003689739999187</c:v>
                </c:pt>
                <c:pt idx="248">
                  <c:v>-2.3875546618095349</c:v>
                </c:pt>
                <c:pt idx="249">
                  <c:v>-3.8456716308752488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9828-4D2D-B41D-03F4D66BC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6084896"/>
        <c:axId val="456086816"/>
      </c:scatterChart>
      <c:valAx>
        <c:axId val="456084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6086816"/>
        <c:crossesAt val="-10"/>
        <c:crossBetween val="midCat"/>
      </c:valAx>
      <c:valAx>
        <c:axId val="456086816"/>
        <c:scaling>
          <c:orientation val="minMax"/>
          <c:max val="50"/>
        </c:scaling>
        <c:delete val="1"/>
        <c:axPos val="l"/>
        <c:numFmt formatCode="General" sourceLinked="1"/>
        <c:majorTickMark val="out"/>
        <c:minorTickMark val="none"/>
        <c:tickLblPos val="nextTo"/>
        <c:crossAx val="456084896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54768</xdr:colOff>
      <xdr:row>0</xdr:row>
      <xdr:rowOff>135729</xdr:rowOff>
    </xdr:from>
    <xdr:to>
      <xdr:col>23</xdr:col>
      <xdr:colOff>261938</xdr:colOff>
      <xdr:row>19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84789AD-ABE8-C0DA-76BC-A20FF5C7FB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23</xdr:col>
      <xdr:colOff>414337</xdr:colOff>
      <xdr:row>0</xdr:row>
      <xdr:rowOff>171450</xdr:rowOff>
    </xdr:from>
    <xdr:to>
      <xdr:col>34</xdr:col>
      <xdr:colOff>162752</xdr:colOff>
      <xdr:row>17</xdr:row>
      <xdr:rowOff>109538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E589C5-1058-4E7B-AB53-539248CFB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9562" y="171450"/>
          <a:ext cx="6873115" cy="3057526"/>
        </a:xfrm>
        <a:prstGeom prst="rect">
          <a:avLst/>
        </a:prstGeom>
      </xdr:spPr>
    </xdr:pic>
    <xdr:clientData/>
  </xdr:twoCellAnchor>
  <xdr:twoCellAnchor editAs="oneCell">
    <xdr:from>
      <xdr:col>29</xdr:col>
      <xdr:colOff>476251</xdr:colOff>
      <xdr:row>17</xdr:row>
      <xdr:rowOff>104775</xdr:rowOff>
    </xdr:from>
    <xdr:to>
      <xdr:col>33</xdr:col>
      <xdr:colOff>76201</xdr:colOff>
      <xdr:row>23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4D55E68-6EEC-4AE8-9DF6-B1B46D566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497676" y="3224213"/>
          <a:ext cx="2190750" cy="1019175"/>
        </a:xfrm>
        <a:prstGeom prst="rect">
          <a:avLst/>
        </a:prstGeom>
      </xdr:spPr>
    </xdr:pic>
    <xdr:clientData/>
  </xdr:twoCellAnchor>
  <xdr:twoCellAnchor editAs="oneCell">
    <xdr:from>
      <xdr:col>23</xdr:col>
      <xdr:colOff>412751</xdr:colOff>
      <xdr:row>17</xdr:row>
      <xdr:rowOff>111124</xdr:rowOff>
    </xdr:from>
    <xdr:to>
      <xdr:col>28</xdr:col>
      <xdr:colOff>606290</xdr:colOff>
      <xdr:row>29</xdr:row>
      <xdr:rowOff>77787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2DD0A1-C594-2095-2365-300092397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529720" y="3250406"/>
          <a:ext cx="3428070" cy="2157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E447E59-7B2C-4894-B350-932086863B0C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88A48-BFDB-40AD-B3B4-112A06947FC5}">
  <sheetPr codeName="Sheet1"/>
  <dimension ref="A1:V276"/>
  <sheetViews>
    <sheetView tabSelected="1" topLeftCell="A3" zoomScaleNormal="100" workbookViewId="0">
      <selection activeCell="B7" sqref="B7"/>
    </sheetView>
  </sheetViews>
  <sheetFormatPr defaultRowHeight="14.25"/>
  <cols>
    <col min="1" max="1" width="8.73046875" customWidth="1"/>
    <col min="2" max="2" width="12.73046875" bestFit="1" customWidth="1"/>
    <col min="3" max="8" width="9.06640625" style="1"/>
    <col min="15" max="15" width="9.06640625" customWidth="1"/>
  </cols>
  <sheetData>
    <row r="1" spans="1:13" ht="15.75">
      <c r="A1" s="11" t="s">
        <v>2</v>
      </c>
      <c r="B1" s="1">
        <v>10</v>
      </c>
      <c r="C1" s="4" t="s">
        <v>8</v>
      </c>
    </row>
    <row r="2" spans="1:13" ht="15.75">
      <c r="A2" s="11" t="s">
        <v>3</v>
      </c>
      <c r="B2" s="1">
        <v>2</v>
      </c>
      <c r="C2" s="4" t="s">
        <v>9</v>
      </c>
    </row>
    <row r="3" spans="1:13" ht="14.65">
      <c r="A3" s="12" t="s">
        <v>4</v>
      </c>
      <c r="B3" s="1">
        <v>30</v>
      </c>
      <c r="C3" s="4" t="s">
        <v>10</v>
      </c>
    </row>
    <row r="4" spans="1:13">
      <c r="D4" s="15" t="s">
        <v>20</v>
      </c>
      <c r="E4" s="15"/>
      <c r="F4" s="15"/>
      <c r="G4" s="15"/>
      <c r="H4" s="17"/>
      <c r="I4" s="18" t="s">
        <v>19</v>
      </c>
      <c r="J4" s="15"/>
      <c r="K4" s="17"/>
      <c r="L4" s="28" t="s">
        <v>14</v>
      </c>
      <c r="M4" s="29"/>
    </row>
    <row r="5" spans="1:13">
      <c r="A5" s="10"/>
      <c r="B5" s="3" t="s">
        <v>1</v>
      </c>
      <c r="C5" s="2" t="s">
        <v>0</v>
      </c>
      <c r="D5" s="3">
        <v>1</v>
      </c>
      <c r="E5" s="3">
        <v>2</v>
      </c>
      <c r="F5" s="3">
        <v>3</v>
      </c>
      <c r="G5" s="3">
        <v>4</v>
      </c>
      <c r="H5" s="6">
        <v>5</v>
      </c>
      <c r="I5" s="8" t="s">
        <v>5</v>
      </c>
      <c r="J5" s="9" t="s">
        <v>6</v>
      </c>
      <c r="K5" s="19" t="s">
        <v>7</v>
      </c>
      <c r="L5" s="8" t="s">
        <v>11</v>
      </c>
      <c r="M5" s="19" t="s">
        <v>12</v>
      </c>
    </row>
    <row r="6" spans="1:13">
      <c r="B6" s="5" cm="1">
        <f t="array" aca="1" ref="B6:B55" ca="1">_xlfn.NORM.INV(_xlfn.RANDARRAY(50),mean,s_b)</f>
        <v>26.741121060357102</v>
      </c>
      <c r="C6" s="1">
        <v>1</v>
      </c>
      <c r="D6" s="5" cm="1">
        <f t="array" aca="1" ref="D6:H6" ca="1">B6+s_w*L.rerrorV(,K6)</f>
        <v>27.52101723288235</v>
      </c>
      <c r="E6" s="5">
        <f ca="1"/>
        <v>25.871841227235638</v>
      </c>
      <c r="F6" s="5">
        <f ca="1"/>
        <v>23.97648575630468</v>
      </c>
      <c r="G6" s="5">
        <f ca="1"/>
        <v>26.793778239036044</v>
      </c>
      <c r="H6" s="7">
        <f ca="1"/>
        <v>30.138795338815498</v>
      </c>
      <c r="I6" s="5" cm="1">
        <f t="array" aca="1" ref="I6:I55" ca="1">_xlfn.BYROW(ANOVA_data,_xleta.AVERAGE)</f>
        <v>26.860383558854846</v>
      </c>
      <c r="J6" s="5" cm="1">
        <f t="array" aca="1" ref="J6:J55" ca="1">_xlfn.BYROW(ANOVA_data,_xleta.STDEV.S)</f>
        <v>2.2629040741837048</v>
      </c>
      <c r="K6" s="20">
        <v>5</v>
      </c>
      <c r="L6" s="21">
        <f ca="1">I6-MIN(_xlfn.ANCHORARRAY(D6))</f>
        <v>2.883897802550166</v>
      </c>
      <c r="M6" s="7">
        <f ca="1">MAX(_xlfn.ANCHORARRAY(D6))-I6</f>
        <v>3.2784117799606527</v>
      </c>
    </row>
    <row r="7" spans="1:13">
      <c r="B7" s="5">
        <f ca="1"/>
        <v>23.992152962747948</v>
      </c>
      <c r="C7" s="1">
        <v>2</v>
      </c>
      <c r="D7" s="5" cm="1">
        <f t="array" aca="1" ref="D7:H7" ca="1">B7+s_w*L.rerrorV(,K7)</f>
        <v>24.342169210165896</v>
      </c>
      <c r="E7" s="5">
        <f ca="1"/>
        <v>28.432025303960685</v>
      </c>
      <c r="F7" s="5">
        <f ca="1"/>
        <v>23.335408028312308</v>
      </c>
      <c r="G7" s="5">
        <f ca="1"/>
        <v>30.301300441987884</v>
      </c>
      <c r="H7" s="7">
        <f ca="1"/>
        <v>21.959932132533414</v>
      </c>
      <c r="I7" s="5">
        <f ca="1"/>
        <v>25.674167023392037</v>
      </c>
      <c r="J7" s="5">
        <f ca="1"/>
        <v>3.537502600888224</v>
      </c>
      <c r="K7" s="20">
        <v>5</v>
      </c>
      <c r="L7" s="21">
        <f t="shared" ref="L7:L55" ca="1" si="0">I7-MIN(_xlfn.ANCHORARRAY(D7))</f>
        <v>3.7142348908586236</v>
      </c>
      <c r="M7" s="7">
        <f t="shared" ref="M7:M55" ca="1" si="1">MAX(_xlfn.ANCHORARRAY(D7))-I7</f>
        <v>4.6271334185958466</v>
      </c>
    </row>
    <row r="8" spans="1:13">
      <c r="B8" s="5">
        <f ca="1"/>
        <v>31.081790709610996</v>
      </c>
      <c r="C8" s="1">
        <v>3</v>
      </c>
      <c r="D8" s="5" cm="1">
        <f t="array" aca="1" ref="D8:H8" ca="1">B8+s_w*L.rerrorV(,K8)</f>
        <v>29.946484822804649</v>
      </c>
      <c r="E8" s="5">
        <f ca="1"/>
        <v>31.720413747027827</v>
      </c>
      <c r="F8" s="5">
        <f ca="1"/>
        <v>32.215081999354616</v>
      </c>
      <c r="G8" s="5">
        <f ca="1"/>
        <v>33.049297639556222</v>
      </c>
      <c r="H8" s="7">
        <f ca="1"/>
        <v>30.599237278042899</v>
      </c>
      <c r="I8" s="5">
        <f ca="1"/>
        <v>31.506103097357244</v>
      </c>
      <c r="J8" s="5">
        <f ca="1"/>
        <v>1.2434673608172666</v>
      </c>
      <c r="K8" s="20">
        <v>5</v>
      </c>
      <c r="L8" s="21">
        <f t="shared" ca="1" si="0"/>
        <v>1.5596182745525944</v>
      </c>
      <c r="M8" s="7">
        <f t="shared" ca="1" si="1"/>
        <v>1.5431945421989788</v>
      </c>
    </row>
    <row r="9" spans="1:13">
      <c r="B9" s="5">
        <f ca="1"/>
        <v>24.383324694405921</v>
      </c>
      <c r="C9" s="1">
        <v>4</v>
      </c>
      <c r="D9" s="5" cm="1">
        <f t="array" aca="1" ref="D9:H9" ca="1">B9+s_w*L.rerrorV(,K9)</f>
        <v>27.340835285855515</v>
      </c>
      <c r="E9" s="5">
        <f ca="1"/>
        <v>24.367526101773901</v>
      </c>
      <c r="F9" s="5">
        <f ca="1"/>
        <v>26.261705885836829</v>
      </c>
      <c r="G9" s="5">
        <f ca="1"/>
        <v>26.769456523219397</v>
      </c>
      <c r="H9" s="7">
        <f ca="1"/>
        <v>24.498758043540722</v>
      </c>
      <c r="I9" s="5">
        <f ca="1"/>
        <v>25.847656368045271</v>
      </c>
      <c r="J9" s="5">
        <f ca="1"/>
        <v>1.3473166020686427</v>
      </c>
      <c r="K9" s="20">
        <v>5</v>
      </c>
      <c r="L9" s="21">
        <f t="shared" ca="1" si="0"/>
        <v>1.4801302662713702</v>
      </c>
      <c r="M9" s="7">
        <f t="shared" ca="1" si="1"/>
        <v>1.4931789178102441</v>
      </c>
    </row>
    <row r="10" spans="1:13">
      <c r="B10" s="5">
        <f ca="1"/>
        <v>11.371685361978713</v>
      </c>
      <c r="C10" s="1">
        <v>5</v>
      </c>
      <c r="D10" s="5" cm="1">
        <f t="array" aca="1" ref="D10:H10" ca="1">B10+s_w*L.rerrorV(,K10)</f>
        <v>9.6371379711051723</v>
      </c>
      <c r="E10" s="5">
        <f ca="1"/>
        <v>10.667627665268476</v>
      </c>
      <c r="F10" s="5">
        <f ca="1"/>
        <v>10.72436752467115</v>
      </c>
      <c r="G10" s="5">
        <f ca="1"/>
        <v>14.318955995930287</v>
      </c>
      <c r="H10" s="7">
        <f ca="1"/>
        <v>10.535004255546404</v>
      </c>
      <c r="I10" s="5">
        <f ca="1"/>
        <v>11.176618682504298</v>
      </c>
      <c r="J10" s="5">
        <f ca="1"/>
        <v>1.8110464302709071</v>
      </c>
      <c r="K10" s="20">
        <v>5</v>
      </c>
      <c r="L10" s="21">
        <f t="shared" ca="1" si="0"/>
        <v>1.5394807113991256</v>
      </c>
      <c r="M10" s="7">
        <f t="shared" ca="1" si="1"/>
        <v>3.1423373134259887</v>
      </c>
    </row>
    <row r="11" spans="1:13">
      <c r="B11" s="5">
        <f ca="1"/>
        <v>32.551070952717104</v>
      </c>
      <c r="C11" s="1">
        <v>6</v>
      </c>
      <c r="D11" s="5" cm="1">
        <f t="array" aca="1" ref="D11:H11" ca="1">B11+s_w*L.rerrorV(,K11)</f>
        <v>37.01565770257222</v>
      </c>
      <c r="E11" s="5">
        <f ca="1"/>
        <v>33.67154542959014</v>
      </c>
      <c r="F11" s="5">
        <f ca="1"/>
        <v>31.069277949637573</v>
      </c>
      <c r="G11" s="5">
        <f ca="1"/>
        <v>32.046007564365944</v>
      </c>
      <c r="H11" s="7">
        <f ca="1"/>
        <v>30.018288487170906</v>
      </c>
      <c r="I11" s="5">
        <f ca="1"/>
        <v>32.764155426667358</v>
      </c>
      <c r="J11" s="5">
        <f ca="1"/>
        <v>2.7306940273087617</v>
      </c>
      <c r="K11" s="20">
        <v>5</v>
      </c>
      <c r="L11" s="21">
        <f t="shared" ca="1" si="0"/>
        <v>2.7458669394964517</v>
      </c>
      <c r="M11" s="7">
        <f t="shared" ca="1" si="1"/>
        <v>4.251502275904862</v>
      </c>
    </row>
    <row r="12" spans="1:13">
      <c r="B12" s="5">
        <f ca="1"/>
        <v>21.065781877308869</v>
      </c>
      <c r="C12" s="1">
        <v>7</v>
      </c>
      <c r="D12" s="5" cm="1">
        <f t="array" aca="1" ref="D12:H12" ca="1">B12+s_w*L.rerrorV(,K12)</f>
        <v>21.699432227003843</v>
      </c>
      <c r="E12" s="5">
        <f ca="1"/>
        <v>20.761083928016621</v>
      </c>
      <c r="F12" s="5">
        <f ca="1"/>
        <v>19.216588448121293</v>
      </c>
      <c r="G12" s="5">
        <f ca="1"/>
        <v>20.73411802708863</v>
      </c>
      <c r="H12" s="7">
        <f ca="1"/>
        <v>22.464820396650126</v>
      </c>
      <c r="I12" s="5">
        <f ca="1"/>
        <v>20.975208605376103</v>
      </c>
      <c r="J12" s="5">
        <f ca="1"/>
        <v>1.2186223825207736</v>
      </c>
      <c r="K12" s="20">
        <v>5</v>
      </c>
      <c r="L12" s="21">
        <f t="shared" ca="1" si="0"/>
        <v>1.7586201572548106</v>
      </c>
      <c r="M12" s="7">
        <f t="shared" ca="1" si="1"/>
        <v>1.4896117912740223</v>
      </c>
    </row>
    <row r="13" spans="1:13">
      <c r="B13" s="5">
        <f ca="1"/>
        <v>31.010973374687463</v>
      </c>
      <c r="C13" s="1">
        <v>8</v>
      </c>
      <c r="D13" s="5" cm="1">
        <f t="array" aca="1" ref="D13:H13" ca="1">B13+s_w*L.rerrorV(,K13)</f>
        <v>27.758267575694411</v>
      </c>
      <c r="E13" s="5">
        <f ca="1"/>
        <v>29.776931066606082</v>
      </c>
      <c r="F13" s="5">
        <f ca="1"/>
        <v>29.128091396293655</v>
      </c>
      <c r="G13" s="5">
        <f ca="1"/>
        <v>30.300373189307546</v>
      </c>
      <c r="H13" s="7">
        <f ca="1"/>
        <v>30.384924852427861</v>
      </c>
      <c r="I13" s="5">
        <f ca="1"/>
        <v>29.469717616065914</v>
      </c>
      <c r="J13" s="5">
        <f ca="1"/>
        <v>1.0802479791421684</v>
      </c>
      <c r="K13" s="20">
        <v>5</v>
      </c>
      <c r="L13" s="21">
        <f t="shared" ca="1" si="0"/>
        <v>1.7114500403715027</v>
      </c>
      <c r="M13" s="7">
        <f t="shared" ca="1" si="1"/>
        <v>0.91520723636194745</v>
      </c>
    </row>
    <row r="14" spans="1:13">
      <c r="B14" s="5">
        <f ca="1"/>
        <v>41.953377738906141</v>
      </c>
      <c r="C14" s="1">
        <v>9</v>
      </c>
      <c r="D14" s="5" cm="1">
        <f t="array" aca="1" ref="D14:H14" ca="1">B14+s_w*L.rerrorV(,K14)</f>
        <v>46.233693881473833</v>
      </c>
      <c r="E14" s="5">
        <f ca="1"/>
        <v>39.332428416805975</v>
      </c>
      <c r="F14" s="5">
        <f ca="1"/>
        <v>43.236077221430747</v>
      </c>
      <c r="G14" s="5">
        <f ca="1"/>
        <v>44.13903790309098</v>
      </c>
      <c r="H14" s="7">
        <f ca="1"/>
        <v>38.224974432472585</v>
      </c>
      <c r="I14" s="5">
        <f ca="1"/>
        <v>42.233242371054821</v>
      </c>
      <c r="J14" s="5">
        <f ca="1"/>
        <v>3.3586559848733528</v>
      </c>
      <c r="K14" s="20">
        <v>5</v>
      </c>
      <c r="L14" s="21">
        <f t="shared" ca="1" si="0"/>
        <v>4.008267938582236</v>
      </c>
      <c r="M14" s="7">
        <f t="shared" ca="1" si="1"/>
        <v>4.0004515104190119</v>
      </c>
    </row>
    <row r="15" spans="1:13">
      <c r="B15" s="5">
        <f ca="1"/>
        <v>20.999454943484025</v>
      </c>
      <c r="C15" s="1">
        <v>10</v>
      </c>
      <c r="D15" s="5" cm="1">
        <f t="array" aca="1" ref="D15:H15" ca="1">B15+s_w*L.rerrorV(,K15)</f>
        <v>19.745050785460201</v>
      </c>
      <c r="E15" s="5">
        <f ca="1"/>
        <v>20.623047838994029</v>
      </c>
      <c r="F15" s="5">
        <f ca="1"/>
        <v>17.584730969186516</v>
      </c>
      <c r="G15" s="5">
        <f ca="1"/>
        <v>20.020230560830139</v>
      </c>
      <c r="H15" s="7">
        <f ca="1"/>
        <v>21.617745942452874</v>
      </c>
      <c r="I15" s="5">
        <f ca="1"/>
        <v>19.91816121938475</v>
      </c>
      <c r="J15" s="5">
        <f ca="1"/>
        <v>1.489188997636598</v>
      </c>
      <c r="K15" s="20">
        <v>5</v>
      </c>
      <c r="L15" s="21">
        <f t="shared" ca="1" si="0"/>
        <v>2.3334302501982336</v>
      </c>
      <c r="M15" s="7">
        <f t="shared" ca="1" si="1"/>
        <v>1.6995847230681242</v>
      </c>
    </row>
    <row r="16" spans="1:13">
      <c r="B16" s="5">
        <f ca="1"/>
        <v>35.113772891078177</v>
      </c>
      <c r="C16" s="1">
        <v>11</v>
      </c>
      <c r="D16" s="5" cm="1">
        <f t="array" aca="1" ref="D16:H16" ca="1">B16+s_w*L.rerrorV(,K16)</f>
        <v>33.016707595768267</v>
      </c>
      <c r="E16" s="5">
        <f ca="1"/>
        <v>33.340633669927954</v>
      </c>
      <c r="F16" s="5">
        <f ca="1"/>
        <v>33.431314958138437</v>
      </c>
      <c r="G16" s="5">
        <f ca="1"/>
        <v>35.102554470901232</v>
      </c>
      <c r="H16" s="7">
        <f ca="1"/>
        <v>33.975036631573445</v>
      </c>
      <c r="I16" s="5">
        <f ca="1"/>
        <v>33.77324946526187</v>
      </c>
      <c r="J16" s="5">
        <f ca="1"/>
        <v>0.81917658235830615</v>
      </c>
      <c r="K16" s="20">
        <v>5</v>
      </c>
      <c r="L16" s="21">
        <f t="shared" ca="1" si="0"/>
        <v>0.7565418694936028</v>
      </c>
      <c r="M16" s="7">
        <f t="shared" ca="1" si="1"/>
        <v>1.3293050056393625</v>
      </c>
    </row>
    <row r="17" spans="2:20">
      <c r="B17" s="5">
        <f ca="1"/>
        <v>28.839810133033229</v>
      </c>
      <c r="C17" s="1">
        <v>12</v>
      </c>
      <c r="D17" s="5" cm="1">
        <f t="array" aca="1" ref="D17:H17" ca="1">B17+s_w*L.rerrorV(,K17)</f>
        <v>30.021399946423436</v>
      </c>
      <c r="E17" s="5">
        <f ca="1"/>
        <v>25.697997352522009</v>
      </c>
      <c r="F17" s="5">
        <f ca="1"/>
        <v>25.214810744735509</v>
      </c>
      <c r="G17" s="5">
        <f ca="1"/>
        <v>31.993586541296814</v>
      </c>
      <c r="H17" s="7">
        <f ca="1"/>
        <v>28.296287208268499</v>
      </c>
      <c r="I17" s="5">
        <f ca="1"/>
        <v>28.244816358649253</v>
      </c>
      <c r="J17" s="5">
        <f ca="1"/>
        <v>2.8670279666117802</v>
      </c>
      <c r="K17" s="20">
        <v>5</v>
      </c>
      <c r="L17" s="21">
        <f t="shared" ca="1" si="0"/>
        <v>3.0300056139137439</v>
      </c>
      <c r="M17" s="7">
        <f t="shared" ca="1" si="1"/>
        <v>3.7487701826475615</v>
      </c>
    </row>
    <row r="18" spans="2:20">
      <c r="B18" s="5">
        <f ca="1"/>
        <v>27.886063461279811</v>
      </c>
      <c r="C18" s="1">
        <v>13</v>
      </c>
      <c r="D18" s="5" cm="1">
        <f t="array" aca="1" ref="D18:H18" ca="1">B18+s_w*L.rerrorV(,K18)</f>
        <v>30.896138381887113</v>
      </c>
      <c r="E18" s="5">
        <f ca="1"/>
        <v>26.165769388327174</v>
      </c>
      <c r="F18" s="5">
        <f ca="1"/>
        <v>29.496495859453052</v>
      </c>
      <c r="G18" s="5">
        <f ca="1"/>
        <v>24.800721185043621</v>
      </c>
      <c r="H18" s="7">
        <f ca="1"/>
        <v>27.384720091281004</v>
      </c>
      <c r="I18" s="5">
        <f ca="1"/>
        <v>27.748768981198388</v>
      </c>
      <c r="J18" s="5">
        <f ca="1"/>
        <v>2.4642386501239577</v>
      </c>
      <c r="K18" s="20">
        <v>5</v>
      </c>
      <c r="L18" s="21">
        <f t="shared" ca="1" si="0"/>
        <v>2.9480477961547678</v>
      </c>
      <c r="M18" s="7">
        <f t="shared" ca="1" si="1"/>
        <v>3.1473694006887243</v>
      </c>
    </row>
    <row r="19" spans="2:20">
      <c r="B19" s="5">
        <f ca="1"/>
        <v>36.516481125388381</v>
      </c>
      <c r="C19" s="1">
        <v>14</v>
      </c>
      <c r="D19" s="5" cm="1">
        <f t="array" aca="1" ref="D19:H19" ca="1">B19+s_w*L.rerrorV(,K19)</f>
        <v>39.357535659459501</v>
      </c>
      <c r="E19" s="5">
        <f ca="1"/>
        <v>37.621672994105033</v>
      </c>
      <c r="F19" s="5">
        <f ca="1"/>
        <v>35.197226058635934</v>
      </c>
      <c r="G19" s="5">
        <f ca="1"/>
        <v>36.650410866223524</v>
      </c>
      <c r="H19" s="7">
        <f ca="1"/>
        <v>35.688868236759355</v>
      </c>
      <c r="I19" s="5">
        <f ca="1"/>
        <v>36.903142763036676</v>
      </c>
      <c r="J19" s="5">
        <f ca="1"/>
        <v>1.6574693075707498</v>
      </c>
      <c r="K19" s="20">
        <v>5</v>
      </c>
      <c r="L19" s="21">
        <f t="shared" ca="1" si="0"/>
        <v>1.7059167044007424</v>
      </c>
      <c r="M19" s="7">
        <f t="shared" ca="1" si="1"/>
        <v>2.4543928964228243</v>
      </c>
    </row>
    <row r="20" spans="2:20">
      <c r="B20" s="5">
        <f ca="1"/>
        <v>12.942758094423784</v>
      </c>
      <c r="C20" s="1">
        <v>15</v>
      </c>
      <c r="D20" s="5" cm="1">
        <f t="array" aca="1" ref="D20:H20" ca="1">B20+s_w*L.rerrorV(,K20)</f>
        <v>14.081536403474216</v>
      </c>
      <c r="E20" s="5">
        <f ca="1"/>
        <v>12.408357498336208</v>
      </c>
      <c r="F20" s="5">
        <f ca="1"/>
        <v>13.2232758473135</v>
      </c>
      <c r="G20" s="5">
        <f ca="1"/>
        <v>14.583093566749543</v>
      </c>
      <c r="H20" s="7">
        <f ca="1"/>
        <v>12.390295845284161</v>
      </c>
      <c r="I20" s="5">
        <f ca="1"/>
        <v>13.337311832231526</v>
      </c>
      <c r="J20" s="5">
        <f ca="1"/>
        <v>0.98471340784426897</v>
      </c>
      <c r="K20" s="20">
        <v>5</v>
      </c>
      <c r="L20" s="21">
        <f t="shared" ca="1" si="0"/>
        <v>0.94701598694736511</v>
      </c>
      <c r="M20" s="7">
        <f t="shared" ca="1" si="1"/>
        <v>1.2457817345180171</v>
      </c>
    </row>
    <row r="21" spans="2:20">
      <c r="B21" s="5">
        <f ca="1"/>
        <v>26.942930393587872</v>
      </c>
      <c r="C21" s="1">
        <v>16</v>
      </c>
      <c r="D21" s="5" cm="1">
        <f t="array" aca="1" ref="D21:H21" ca="1">B21+s_w*L.rerrorV(,K21)</f>
        <v>28.363192445874947</v>
      </c>
      <c r="E21" s="5">
        <f ca="1"/>
        <v>28.394428954533197</v>
      </c>
      <c r="F21" s="5">
        <f ca="1"/>
        <v>27.320235818560182</v>
      </c>
      <c r="G21" s="5">
        <f ca="1"/>
        <v>25.877467655114476</v>
      </c>
      <c r="H21" s="7">
        <f ca="1"/>
        <v>27.937637273608061</v>
      </c>
      <c r="I21" s="5">
        <f ca="1"/>
        <v>27.578592429538173</v>
      </c>
      <c r="J21" s="5">
        <f ca="1"/>
        <v>1.045307760637854</v>
      </c>
      <c r="K21" s="20">
        <v>5</v>
      </c>
      <c r="L21" s="21">
        <f t="shared" ca="1" si="0"/>
        <v>1.7011247744236968</v>
      </c>
      <c r="M21" s="7">
        <f t="shared" ca="1" si="1"/>
        <v>0.81583652499502435</v>
      </c>
    </row>
    <row r="22" spans="2:20">
      <c r="B22" s="5">
        <f ca="1"/>
        <v>41.297417834465165</v>
      </c>
      <c r="C22" s="1">
        <v>17</v>
      </c>
      <c r="D22" s="5" cm="1">
        <f t="array" aca="1" ref="D22:H22" ca="1">B22+s_w*L.rerrorV(,K22)</f>
        <v>41.544659165430012</v>
      </c>
      <c r="E22" s="5">
        <f ca="1"/>
        <v>38.437355161554137</v>
      </c>
      <c r="F22" s="5">
        <f ca="1"/>
        <v>43.64139274193834</v>
      </c>
      <c r="G22" s="5">
        <f ca="1"/>
        <v>41.237634040445137</v>
      </c>
      <c r="H22" s="7">
        <f ca="1"/>
        <v>40.244119115430031</v>
      </c>
      <c r="I22" s="5">
        <f ca="1"/>
        <v>41.021032044959533</v>
      </c>
      <c r="J22" s="5">
        <f ca="1"/>
        <v>1.9017342023745947</v>
      </c>
      <c r="K22" s="20">
        <v>5</v>
      </c>
      <c r="L22" s="21">
        <f t="shared" ca="1" si="0"/>
        <v>2.5836768834053956</v>
      </c>
      <c r="M22" s="7">
        <f t="shared" ca="1" si="1"/>
        <v>2.6203606969788069</v>
      </c>
    </row>
    <row r="23" spans="2:20">
      <c r="B23" s="5">
        <f ca="1"/>
        <v>15.537340948150023</v>
      </c>
      <c r="C23" s="1">
        <v>18</v>
      </c>
      <c r="D23" s="5" cm="1">
        <f t="array" aca="1" ref="D23:H23" ca="1">B23+s_w*L.rerrorV(,K23)</f>
        <v>14.993256904527406</v>
      </c>
      <c r="E23" s="5">
        <f ca="1"/>
        <v>14.625368409199117</v>
      </c>
      <c r="F23" s="5">
        <f ca="1"/>
        <v>17.348213569755753</v>
      </c>
      <c r="G23" s="5">
        <f ca="1"/>
        <v>16.393870516327453</v>
      </c>
      <c r="H23" s="7">
        <f ca="1"/>
        <v>10.654312045716864</v>
      </c>
      <c r="I23" s="5">
        <f ca="1"/>
        <v>14.803004289105321</v>
      </c>
      <c r="J23" s="5">
        <f ca="1"/>
        <v>2.5636079813946511</v>
      </c>
      <c r="K23" s="20">
        <v>5</v>
      </c>
      <c r="L23" s="21">
        <f t="shared" ca="1" si="0"/>
        <v>4.1486922433884565</v>
      </c>
      <c r="M23" s="7">
        <f t="shared" ca="1" si="1"/>
        <v>2.5452092806504325</v>
      </c>
      <c r="O23" s="15" t="s">
        <v>13</v>
      </c>
      <c r="P23" s="13"/>
      <c r="Q23" s="1">
        <v>-3</v>
      </c>
      <c r="R23" t="s">
        <v>15</v>
      </c>
    </row>
    <row r="24" spans="2:20">
      <c r="B24" s="5">
        <f ca="1"/>
        <v>26.715976865683139</v>
      </c>
      <c r="C24" s="1">
        <v>19</v>
      </c>
      <c r="D24" s="5" cm="1">
        <f t="array" aca="1" ref="D24:H24" ca="1">B24+s_w*L.rerrorV(,K24)</f>
        <v>26.345998713513961</v>
      </c>
      <c r="E24" s="5">
        <f ca="1"/>
        <v>27.35796256406654</v>
      </c>
      <c r="F24" s="5">
        <f ca="1"/>
        <v>29.072332727389664</v>
      </c>
      <c r="G24" s="5">
        <f ca="1"/>
        <v>28.230230845599579</v>
      </c>
      <c r="H24" s="7">
        <f ca="1"/>
        <v>23.852542886123125</v>
      </c>
      <c r="I24" s="5">
        <f ca="1"/>
        <v>26.971813547338577</v>
      </c>
      <c r="J24" s="5">
        <f ca="1"/>
        <v>2.0165812436893908</v>
      </c>
      <c r="K24" s="20">
        <v>5</v>
      </c>
      <c r="L24" s="21">
        <f t="shared" ca="1" si="0"/>
        <v>3.1192706612154524</v>
      </c>
      <c r="M24" s="7">
        <f t="shared" ca="1" si="1"/>
        <v>2.1005191800510872</v>
      </c>
      <c r="O24" s="16" t="s">
        <v>17</v>
      </c>
      <c r="P24" s="14" t="s">
        <v>18</v>
      </c>
      <c r="Q24" s="1">
        <v>1</v>
      </c>
      <c r="R24" t="s">
        <v>16</v>
      </c>
    </row>
    <row r="25" spans="2:20">
      <c r="B25" s="5">
        <f ca="1"/>
        <v>46.808870145708255</v>
      </c>
      <c r="C25" s="1">
        <v>20</v>
      </c>
      <c r="D25" s="5" cm="1">
        <f t="array" aca="1" ref="D25:H25" ca="1">B25+s_w*L.rerrorV(,K25)</f>
        <v>47.042247084999602</v>
      </c>
      <c r="E25" s="5">
        <f ca="1"/>
        <v>45.725076196857017</v>
      </c>
      <c r="F25" s="5">
        <f ca="1"/>
        <v>49.778250850423149</v>
      </c>
      <c r="G25" s="5">
        <f ca="1"/>
        <v>48.903145250623282</v>
      </c>
      <c r="H25" s="7">
        <f ca="1"/>
        <v>48.847601782040805</v>
      </c>
      <c r="I25" s="5">
        <f ca="1"/>
        <v>48.059264232988774</v>
      </c>
      <c r="J25" s="5">
        <f ca="1"/>
        <v>1.6409817123761883</v>
      </c>
      <c r="K25" s="20">
        <v>5</v>
      </c>
      <c r="L25" s="21">
        <f t="shared" ca="1" si="0"/>
        <v>2.3341880361317564</v>
      </c>
      <c r="M25" s="7">
        <f t="shared" ca="1" si="1"/>
        <v>1.7189866174343749</v>
      </c>
      <c r="O25" s="5" cm="1">
        <f t="array" aca="1" ref="O25:P274" ca="1">IFERROR(L.JitterPlot(_xlfn.TOCOL(ANOVA_data),Q23,Q24),"")</f>
        <v>27.52101723288235</v>
      </c>
      <c r="P25" s="5">
        <f ca="1"/>
        <v>-3.0266874578168772</v>
      </c>
    </row>
    <row r="26" spans="2:20">
      <c r="B26" s="5">
        <f ca="1"/>
        <v>31.416850821535217</v>
      </c>
      <c r="C26" s="1">
        <v>21</v>
      </c>
      <c r="D26" s="5" cm="1">
        <f t="array" aca="1" ref="D26:H26" ca="1">B26+s_w*L.rerrorV(,K26)</f>
        <v>31.888855408980692</v>
      </c>
      <c r="E26" s="5">
        <f ca="1"/>
        <v>29.16683433497105</v>
      </c>
      <c r="F26" s="5">
        <f ca="1"/>
        <v>34.481611148731268</v>
      </c>
      <c r="G26" s="5">
        <f ca="1"/>
        <v>30.346437892297661</v>
      </c>
      <c r="H26" s="7">
        <f ca="1"/>
        <v>31.012171258688113</v>
      </c>
      <c r="I26" s="5">
        <f ca="1"/>
        <v>31.379182008733757</v>
      </c>
      <c r="J26" s="5">
        <f ca="1"/>
        <v>1.9987854483354803</v>
      </c>
      <c r="K26" s="20">
        <v>5</v>
      </c>
      <c r="L26" s="21">
        <f t="shared" ca="1" si="0"/>
        <v>2.2123476737627072</v>
      </c>
      <c r="M26" s="7">
        <f t="shared" ca="1" si="1"/>
        <v>3.1024291399975112</v>
      </c>
      <c r="O26" s="5">
        <f ca="1"/>
        <v>25.871841227235638</v>
      </c>
      <c r="P26" s="5">
        <f ca="1"/>
        <v>-2.8568546161207569</v>
      </c>
      <c r="Q26" s="5"/>
      <c r="S26" s="5"/>
      <c r="T26" s="5"/>
    </row>
    <row r="27" spans="2:20">
      <c r="B27" s="5">
        <f ca="1"/>
        <v>33.107307882212638</v>
      </c>
      <c r="C27" s="1">
        <v>22</v>
      </c>
      <c r="D27" s="5" cm="1">
        <f t="array" aca="1" ref="D27:H27" ca="1">B27+s_w*L.rerrorV(,K27)</f>
        <v>31.695361368226575</v>
      </c>
      <c r="E27" s="5">
        <f ca="1"/>
        <v>32.400145061869658</v>
      </c>
      <c r="F27" s="5">
        <f ca="1"/>
        <v>31.858356473722797</v>
      </c>
      <c r="G27" s="5">
        <f ca="1"/>
        <v>34.691755367120216</v>
      </c>
      <c r="H27" s="7">
        <f ca="1"/>
        <v>36.141847682697289</v>
      </c>
      <c r="I27" s="5">
        <f ca="1"/>
        <v>33.357493190727311</v>
      </c>
      <c r="J27" s="5">
        <f ca="1"/>
        <v>1.9659281538101836</v>
      </c>
      <c r="K27" s="20">
        <v>5</v>
      </c>
      <c r="L27" s="21">
        <f t="shared" ca="1" si="0"/>
        <v>1.6621318225007364</v>
      </c>
      <c r="M27" s="7">
        <f t="shared" ca="1" si="1"/>
        <v>2.7843544919699781</v>
      </c>
      <c r="O27" s="5">
        <f ca="1"/>
        <v>23.97648575630468</v>
      </c>
      <c r="P27" s="5">
        <f ca="1"/>
        <v>-2.5897831190990122</v>
      </c>
      <c r="Q27" s="5"/>
      <c r="S27" s="5"/>
      <c r="T27" s="5"/>
    </row>
    <row r="28" spans="2:20">
      <c r="B28" s="5">
        <f ca="1"/>
        <v>31.575002460171639</v>
      </c>
      <c r="C28" s="1">
        <v>23</v>
      </c>
      <c r="D28" s="5" cm="1">
        <f t="array" aca="1" ref="D28:H28" ca="1">B28+s_w*L.rerrorV(,K28)</f>
        <v>33.328202269252429</v>
      </c>
      <c r="E28" s="5">
        <f ca="1"/>
        <v>31.503982216722925</v>
      </c>
      <c r="F28" s="5">
        <f ca="1"/>
        <v>34.086505047735059</v>
      </c>
      <c r="G28" s="5">
        <f ca="1"/>
        <v>33.996075672073118</v>
      </c>
      <c r="H28" s="7">
        <f ca="1"/>
        <v>31.438374354328179</v>
      </c>
      <c r="I28" s="5">
        <f ca="1"/>
        <v>32.870627912022336</v>
      </c>
      <c r="J28" s="5">
        <f ca="1"/>
        <v>1.3108618226337603</v>
      </c>
      <c r="K28" s="20">
        <v>5</v>
      </c>
      <c r="L28" s="21">
        <f t="shared" ca="1" si="0"/>
        <v>1.4322535576941569</v>
      </c>
      <c r="M28" s="7">
        <f t="shared" ca="1" si="1"/>
        <v>1.2158771357127236</v>
      </c>
      <c r="O28" s="5">
        <f ca="1"/>
        <v>26.793778239036044</v>
      </c>
      <c r="P28" s="5">
        <f ca="1"/>
        <v>-2.8204113495233303</v>
      </c>
      <c r="Q28" s="5"/>
      <c r="S28" s="5"/>
      <c r="T28" s="5"/>
    </row>
    <row r="29" spans="2:20">
      <c r="B29" s="5">
        <f ca="1"/>
        <v>36.356993486814922</v>
      </c>
      <c r="C29" s="1">
        <v>24</v>
      </c>
      <c r="D29" s="5" cm="1">
        <f t="array" aca="1" ref="D29:H29" ca="1">B29+s_w*L.rerrorV(,K29)</f>
        <v>34.607604194144713</v>
      </c>
      <c r="E29" s="5">
        <f ca="1"/>
        <v>33.217224074209625</v>
      </c>
      <c r="F29" s="5">
        <f ca="1"/>
        <v>41.636298019138252</v>
      </c>
      <c r="G29" s="5">
        <f ca="1"/>
        <v>35.297090560537967</v>
      </c>
      <c r="H29" s="7">
        <f ca="1"/>
        <v>36.859521442828196</v>
      </c>
      <c r="I29" s="5">
        <f ca="1"/>
        <v>36.323547658171748</v>
      </c>
      <c r="J29" s="5">
        <f ca="1"/>
        <v>3.2465330218976609</v>
      </c>
      <c r="K29" s="20">
        <v>5</v>
      </c>
      <c r="L29" s="21">
        <f t="shared" ca="1" si="0"/>
        <v>3.1063235839621228</v>
      </c>
      <c r="M29" s="7">
        <f t="shared" ca="1" si="1"/>
        <v>5.3127503609665041</v>
      </c>
      <c r="O29" s="5">
        <f ca="1"/>
        <v>30.138795338815498</v>
      </c>
      <c r="P29" s="5">
        <f ca="1"/>
        <v>-2.3656943184714843</v>
      </c>
      <c r="Q29" s="5"/>
      <c r="S29" s="5"/>
      <c r="T29" s="5"/>
    </row>
    <row r="30" spans="2:20">
      <c r="B30" s="5">
        <f ca="1"/>
        <v>45.737252160798555</v>
      </c>
      <c r="C30" s="1">
        <v>25</v>
      </c>
      <c r="D30" s="5" cm="1">
        <f t="array" aca="1" ref="D30:H30" ca="1">B30+s_w*L.rerrorV(,K30)</f>
        <v>43.619928878854815</v>
      </c>
      <c r="E30" s="5">
        <f ca="1"/>
        <v>46.492306383442063</v>
      </c>
      <c r="F30" s="5">
        <f ca="1"/>
        <v>43.036269178906046</v>
      </c>
      <c r="G30" s="5">
        <f ca="1"/>
        <v>48.726319917674218</v>
      </c>
      <c r="H30" s="7">
        <f ca="1"/>
        <v>44.0433885570095</v>
      </c>
      <c r="I30" s="5">
        <f ca="1"/>
        <v>45.183642583177331</v>
      </c>
      <c r="J30" s="5">
        <f ca="1"/>
        <v>2.3780115626890326</v>
      </c>
      <c r="K30" s="20">
        <v>5</v>
      </c>
      <c r="L30" s="21">
        <f t="shared" ca="1" si="0"/>
        <v>2.1473734042712849</v>
      </c>
      <c r="M30" s="7">
        <f t="shared" ca="1" si="1"/>
        <v>3.5426773344968865</v>
      </c>
      <c r="O30" s="5">
        <f ca="1"/>
        <v>24.342169210165896</v>
      </c>
      <c r="P30" s="5">
        <f ca="1"/>
        <v>-2.4013112951589095</v>
      </c>
      <c r="Q30" s="5"/>
      <c r="S30" s="5"/>
      <c r="T30" s="5"/>
    </row>
    <row r="31" spans="2:20">
      <c r="B31" s="5">
        <f ca="1"/>
        <v>47.882412001777212</v>
      </c>
      <c r="C31" s="1">
        <v>26</v>
      </c>
      <c r="D31" s="5" cm="1">
        <f t="array" aca="1" ref="D31:H31" ca="1">B31+s_w*L.rerrorV(,K31)</f>
        <v>47.099334249043075</v>
      </c>
      <c r="E31" s="5">
        <f ca="1"/>
        <v>47.253619428137313</v>
      </c>
      <c r="F31" s="5">
        <f ca="1"/>
        <v>47.56445412120155</v>
      </c>
      <c r="G31" s="5">
        <f ca="1"/>
        <v>47.338991496312957</v>
      </c>
      <c r="H31" s="7">
        <f ca="1"/>
        <v>50.226384728683257</v>
      </c>
      <c r="I31" s="5">
        <f ca="1"/>
        <v>47.896556804675626</v>
      </c>
      <c r="J31" s="5">
        <f ca="1"/>
        <v>1.3132213916839397</v>
      </c>
      <c r="K31" s="20">
        <v>5</v>
      </c>
      <c r="L31" s="21">
        <f t="shared" ca="1" si="0"/>
        <v>0.79722255563255118</v>
      </c>
      <c r="M31" s="7">
        <f t="shared" ca="1" si="1"/>
        <v>2.3298279240076312</v>
      </c>
      <c r="O31" s="5">
        <f ca="1"/>
        <v>28.432025303960685</v>
      </c>
      <c r="P31" s="5">
        <f ca="1"/>
        <v>-3.2973482982602924</v>
      </c>
      <c r="Q31" s="5"/>
      <c r="S31" s="5"/>
      <c r="T31" s="5"/>
    </row>
    <row r="32" spans="2:20">
      <c r="B32" s="5">
        <f ca="1"/>
        <v>40.41891022893293</v>
      </c>
      <c r="C32" s="1">
        <v>27</v>
      </c>
      <c r="D32" s="5" cm="1">
        <f t="array" aca="1" ref="D32:H32" ca="1">B32+s_w*L.rerrorV(,K32)</f>
        <v>40.257641667616227</v>
      </c>
      <c r="E32" s="5">
        <f ca="1"/>
        <v>43.880647383645062</v>
      </c>
      <c r="F32" s="5">
        <f ca="1"/>
        <v>43.754839322846351</v>
      </c>
      <c r="G32" s="5">
        <f ca="1"/>
        <v>38.203991969927571</v>
      </c>
      <c r="H32" s="7">
        <f ca="1"/>
        <v>38.259605815395759</v>
      </c>
      <c r="I32" s="5">
        <f ca="1"/>
        <v>40.871345231886195</v>
      </c>
      <c r="J32" s="5">
        <f ca="1"/>
        <v>2.8143838527158773</v>
      </c>
      <c r="K32" s="20">
        <v>5</v>
      </c>
      <c r="L32" s="21">
        <f t="shared" ca="1" si="0"/>
        <v>2.667353261958624</v>
      </c>
      <c r="M32" s="7">
        <f t="shared" ca="1" si="1"/>
        <v>3.0093021517588667</v>
      </c>
      <c r="O32" s="5">
        <f ca="1"/>
        <v>23.335408028312308</v>
      </c>
      <c r="P32" s="5">
        <f ca="1"/>
        <v>-2.6796731118914741</v>
      </c>
      <c r="Q32" s="5"/>
      <c r="S32" s="5"/>
      <c r="T32" s="5"/>
    </row>
    <row r="33" spans="2:22">
      <c r="B33" s="5">
        <f ca="1"/>
        <v>34.705595445994106</v>
      </c>
      <c r="C33" s="1">
        <v>28</v>
      </c>
      <c r="D33" s="5" cm="1">
        <f t="array" aca="1" ref="D33:H33" ca="1">B33+s_w*L.rerrorV(,K33)</f>
        <v>36.913684221370723</v>
      </c>
      <c r="E33" s="5">
        <f ca="1"/>
        <v>35.139786945677415</v>
      </c>
      <c r="F33" s="5">
        <f ca="1"/>
        <v>34.820215128825794</v>
      </c>
      <c r="G33" s="5">
        <f ca="1"/>
        <v>34.497755652949607</v>
      </c>
      <c r="H33" s="7">
        <f ca="1"/>
        <v>37.528882987987799</v>
      </c>
      <c r="I33" s="5">
        <f ca="1"/>
        <v>35.780064987362266</v>
      </c>
      <c r="J33" s="5">
        <f ca="1"/>
        <v>1.3526863936019982</v>
      </c>
      <c r="K33" s="20">
        <v>5</v>
      </c>
      <c r="L33" s="21">
        <f t="shared" ca="1" si="0"/>
        <v>1.282309334412659</v>
      </c>
      <c r="M33" s="7">
        <f t="shared" ca="1" si="1"/>
        <v>1.7488180006255334</v>
      </c>
      <c r="O33" s="5">
        <f ca="1"/>
        <v>30.301300441987884</v>
      </c>
      <c r="P33" s="5">
        <f ca="1"/>
        <v>-3.7341188273393087</v>
      </c>
      <c r="Q33" s="5"/>
      <c r="S33" s="5"/>
      <c r="T33" s="5"/>
    </row>
    <row r="34" spans="2:22">
      <c r="B34" s="5">
        <f ca="1"/>
        <v>38.299403534479481</v>
      </c>
      <c r="C34" s="1">
        <v>29</v>
      </c>
      <c r="D34" s="5" cm="1">
        <f t="array" aca="1" ref="D34:H34" ca="1">B34+s_w*L.rerrorV(,K34)</f>
        <v>39.281735963088927</v>
      </c>
      <c r="E34" s="5">
        <f ca="1"/>
        <v>40.455171899873612</v>
      </c>
      <c r="F34" s="5">
        <f ca="1"/>
        <v>37.01875283726794</v>
      </c>
      <c r="G34" s="5">
        <f ca="1"/>
        <v>36.965107733977931</v>
      </c>
      <c r="H34" s="7">
        <f ca="1"/>
        <v>37.857893710622875</v>
      </c>
      <c r="I34" s="5">
        <f ca="1"/>
        <v>38.315732428966257</v>
      </c>
      <c r="J34" s="5">
        <f ca="1"/>
        <v>1.5187431890894512</v>
      </c>
      <c r="K34" s="20">
        <v>5</v>
      </c>
      <c r="L34" s="21">
        <f t="shared" ca="1" si="0"/>
        <v>1.3506246949883263</v>
      </c>
      <c r="M34" s="7">
        <f t="shared" ca="1" si="1"/>
        <v>2.1394394709073552</v>
      </c>
      <c r="O34" s="5">
        <f ca="1"/>
        <v>21.959932132533414</v>
      </c>
      <c r="P34" s="5">
        <f ca="1"/>
        <v>-2.2488791594070978</v>
      </c>
      <c r="Q34" s="5"/>
      <c r="S34" s="5"/>
      <c r="T34" s="5"/>
    </row>
    <row r="35" spans="2:22" ht="14.65" thickBot="1">
      <c r="B35" s="5">
        <f ca="1"/>
        <v>40.676468936214789</v>
      </c>
      <c r="C35" s="1">
        <v>30</v>
      </c>
      <c r="D35" s="5" cm="1">
        <f t="array" aca="1" ref="D35:H35" ca="1">B35+s_w*L.rerrorV(,K35)</f>
        <v>41.477428987358373</v>
      </c>
      <c r="E35" s="5">
        <f ca="1"/>
        <v>43.013415697386641</v>
      </c>
      <c r="F35" s="5">
        <f ca="1"/>
        <v>40.460976614712884</v>
      </c>
      <c r="G35" s="5">
        <f ca="1"/>
        <v>39.21521018270424</v>
      </c>
      <c r="H35" s="7">
        <f ca="1"/>
        <v>41.363056680981387</v>
      </c>
      <c r="I35" s="5">
        <f ca="1"/>
        <v>41.106017632628706</v>
      </c>
      <c r="J35" s="5">
        <f ca="1"/>
        <v>1.3994118024840148</v>
      </c>
      <c r="K35" s="20">
        <v>5</v>
      </c>
      <c r="L35" s="21">
        <f t="shared" ca="1" si="0"/>
        <v>1.8908074499244663</v>
      </c>
      <c r="M35" s="7">
        <f t="shared" ca="1" si="1"/>
        <v>1.9073980647579347</v>
      </c>
      <c r="O35" s="5">
        <f ca="1"/>
        <v>29.946484822804649</v>
      </c>
      <c r="P35" s="5">
        <f ca="1"/>
        <v>-2.4885545696723916</v>
      </c>
      <c r="Q35" s="5"/>
      <c r="S35" s="5"/>
      <c r="T35" s="5"/>
    </row>
    <row r="36" spans="2:22" ht="14.65" thickBot="1">
      <c r="B36" s="5">
        <f ca="1"/>
        <v>29.886588320690251</v>
      </c>
      <c r="C36" s="1">
        <v>31</v>
      </c>
      <c r="D36" s="5" cm="1">
        <f t="array" aca="1" ref="D36:H36" ca="1">B36+s_w*L.rerrorV(,K36)</f>
        <v>29.658001787592241</v>
      </c>
      <c r="E36" s="5">
        <f ca="1"/>
        <v>28.069174366119007</v>
      </c>
      <c r="F36" s="5">
        <f ca="1"/>
        <v>32.859801446128628</v>
      </c>
      <c r="G36" s="5">
        <f ca="1"/>
        <v>27.542444059179171</v>
      </c>
      <c r="H36" s="7">
        <f ca="1"/>
        <v>29.173963263259072</v>
      </c>
      <c r="I36" s="5">
        <f ca="1"/>
        <v>29.460676984455624</v>
      </c>
      <c r="J36" s="5">
        <f ca="1"/>
        <v>2.0791275835221961</v>
      </c>
      <c r="K36" s="20">
        <v>5</v>
      </c>
      <c r="L36" s="21">
        <f t="shared" ca="1" si="0"/>
        <v>1.9182329252764525</v>
      </c>
      <c r="M36" s="7">
        <f t="shared" ca="1" si="1"/>
        <v>3.3991244616730043</v>
      </c>
      <c r="O36" s="5">
        <f ca="1"/>
        <v>31.720413747027827</v>
      </c>
      <c r="P36" s="5">
        <f ca="1"/>
        <v>-3.1881714765888525</v>
      </c>
      <c r="Q36" s="5"/>
      <c r="R36" s="22" t="s">
        <v>21</v>
      </c>
      <c r="S36" s="23"/>
      <c r="T36" s="23"/>
      <c r="U36" s="24"/>
      <c r="V36" t="s">
        <v>22</v>
      </c>
    </row>
    <row r="37" spans="2:22">
      <c r="B37" s="5">
        <f ca="1"/>
        <v>50.888917447892482</v>
      </c>
      <c r="C37" s="1">
        <v>32</v>
      </c>
      <c r="D37" s="5" cm="1">
        <f t="array" aca="1" ref="D37:H37" ca="1">B37+s_w*L.rerrorV(,K37)</f>
        <v>49.702375916962019</v>
      </c>
      <c r="E37" s="5">
        <f ca="1"/>
        <v>52.431208245458834</v>
      </c>
      <c r="F37" s="5">
        <f ca="1"/>
        <v>50.917799914031377</v>
      </c>
      <c r="G37" s="5">
        <f ca="1"/>
        <v>50.648688036289187</v>
      </c>
      <c r="H37" s="7">
        <f ca="1"/>
        <v>51.459830927268662</v>
      </c>
      <c r="I37" s="5">
        <f ca="1"/>
        <v>51.031980608002009</v>
      </c>
      <c r="J37" s="5">
        <f ca="1"/>
        <v>1.008550065435645</v>
      </c>
      <c r="K37" s="20">
        <v>5</v>
      </c>
      <c r="L37" s="21">
        <f t="shared" ca="1" si="0"/>
        <v>1.3296046910399895</v>
      </c>
      <c r="M37" s="7">
        <f t="shared" ca="1" si="1"/>
        <v>1.3992276374568249</v>
      </c>
      <c r="O37" s="5">
        <f ca="1"/>
        <v>32.215081999354616</v>
      </c>
      <c r="P37" s="5">
        <f ca="1"/>
        <v>-2.7339531781086794</v>
      </c>
      <c r="Q37" s="5"/>
      <c r="R37" s="25" t="s">
        <v>23</v>
      </c>
      <c r="S37" s="5"/>
      <c r="T37" t="s">
        <v>24</v>
      </c>
    </row>
    <row r="38" spans="2:22">
      <c r="B38" s="5">
        <f ca="1"/>
        <v>27.477838948679718</v>
      </c>
      <c r="C38" s="1">
        <v>33</v>
      </c>
      <c r="D38" s="5" cm="1">
        <f t="array" aca="1" ref="D38:H38" ca="1">B38+s_w*L.rerrorV(,K38)</f>
        <v>28.526898794186184</v>
      </c>
      <c r="E38" s="5">
        <f ca="1"/>
        <v>29.21407797224261</v>
      </c>
      <c r="F38" s="5">
        <f ca="1"/>
        <v>31.009032071280277</v>
      </c>
      <c r="G38" s="5">
        <f ca="1"/>
        <v>24.733264743914539</v>
      </c>
      <c r="H38" s="7">
        <f ca="1"/>
        <v>28.052646927942618</v>
      </c>
      <c r="I38" s="5">
        <f ca="1"/>
        <v>28.307184101913247</v>
      </c>
      <c r="J38" s="5">
        <f ca="1"/>
        <v>2.291746181300689</v>
      </c>
      <c r="K38" s="20">
        <v>5</v>
      </c>
      <c r="L38" s="21">
        <f t="shared" ca="1" si="0"/>
        <v>3.5739193579987081</v>
      </c>
      <c r="M38" s="7">
        <f t="shared" ca="1" si="1"/>
        <v>2.7018479693670301</v>
      </c>
      <c r="O38" s="5">
        <f ca="1"/>
        <v>33.049297639556222</v>
      </c>
      <c r="P38" s="5">
        <f ca="1"/>
        <v>-2.9508012937466193</v>
      </c>
      <c r="Q38" s="5"/>
      <c r="R38" s="25" t="s">
        <v>25</v>
      </c>
      <c r="S38" s="5"/>
      <c r="T38" t="s">
        <v>26</v>
      </c>
    </row>
    <row r="39" spans="2:22">
      <c r="B39" s="5">
        <f ca="1"/>
        <v>21.787347449485978</v>
      </c>
      <c r="C39" s="1">
        <v>34</v>
      </c>
      <c r="D39" s="5" cm="1">
        <f t="array" aca="1" ref="D39:H39" ca="1">B39+s_w*L.rerrorV(,K39)</f>
        <v>23.322001940795598</v>
      </c>
      <c r="E39" s="5">
        <f ca="1"/>
        <v>22.048385101401706</v>
      </c>
      <c r="F39" s="5">
        <f ca="1"/>
        <v>17.435108661382341</v>
      </c>
      <c r="G39" s="5">
        <f ca="1"/>
        <v>21.512380165326043</v>
      </c>
      <c r="H39" s="7">
        <f ca="1"/>
        <v>20.344785016116578</v>
      </c>
      <c r="I39" s="5">
        <f ca="1"/>
        <v>20.932532177004454</v>
      </c>
      <c r="J39" s="5">
        <f ca="1"/>
        <v>2.2286955356932956</v>
      </c>
      <c r="K39" s="20">
        <v>5</v>
      </c>
      <c r="L39" s="21">
        <f t="shared" ca="1" si="0"/>
        <v>3.4974235156221134</v>
      </c>
      <c r="M39" s="7">
        <f t="shared" ca="1" si="1"/>
        <v>2.3894697637911442</v>
      </c>
      <c r="O39" s="5">
        <f ca="1"/>
        <v>30.599237278042899</v>
      </c>
      <c r="P39" s="5">
        <f ca="1"/>
        <v>-3.0641242677581322</v>
      </c>
      <c r="Q39" s="5"/>
      <c r="R39" s="25" t="s">
        <v>27</v>
      </c>
      <c r="S39" s="5"/>
      <c r="T39" t="s">
        <v>28</v>
      </c>
    </row>
    <row r="40" spans="2:22">
      <c r="B40" s="5">
        <f ca="1"/>
        <v>44.532901560332192</v>
      </c>
      <c r="C40" s="1">
        <v>35</v>
      </c>
      <c r="D40" s="5" cm="1">
        <f t="array" aca="1" ref="D40:H40" ca="1">B40+s_w*L.rerrorV(,K40)</f>
        <v>46.501065291377095</v>
      </c>
      <c r="E40" s="5">
        <f ca="1"/>
        <v>43.318276600473737</v>
      </c>
      <c r="F40" s="5">
        <f ca="1"/>
        <v>41.647630435339948</v>
      </c>
      <c r="G40" s="5">
        <f ca="1"/>
        <v>42.48289675108677</v>
      </c>
      <c r="H40" s="7">
        <f ca="1"/>
        <v>45.18088261751096</v>
      </c>
      <c r="I40" s="5">
        <f ca="1"/>
        <v>43.826150339157699</v>
      </c>
      <c r="J40" s="5">
        <f ca="1"/>
        <v>1.9873779494134642</v>
      </c>
      <c r="K40" s="20">
        <v>5</v>
      </c>
      <c r="L40" s="21">
        <f t="shared" ca="1" si="0"/>
        <v>2.178519903817751</v>
      </c>
      <c r="M40" s="7">
        <f t="shared" ca="1" si="1"/>
        <v>2.674914952219396</v>
      </c>
      <c r="O40" s="5">
        <f ca="1"/>
        <v>27.340835285855515</v>
      </c>
      <c r="P40" s="5">
        <f ca="1"/>
        <v>-2.3295674342723709</v>
      </c>
      <c r="Q40" s="5"/>
      <c r="R40" s="25" t="s">
        <v>29</v>
      </c>
      <c r="S40" s="26"/>
      <c r="T40" s="27" t="s">
        <v>30</v>
      </c>
    </row>
    <row r="41" spans="2:22">
      <c r="B41" s="5">
        <f ca="1"/>
        <v>17.548445762091511</v>
      </c>
      <c r="C41" s="1">
        <v>36</v>
      </c>
      <c r="D41" s="5" cm="1">
        <f t="array" aca="1" ref="D41:H41" ca="1">B41+s_w*L.rerrorV(,K41)</f>
        <v>20.224602733737854</v>
      </c>
      <c r="E41" s="5">
        <f ca="1"/>
        <v>17.755981927510398</v>
      </c>
      <c r="F41" s="5">
        <f ca="1"/>
        <v>17.944329769419294</v>
      </c>
      <c r="G41" s="5">
        <f ca="1"/>
        <v>20.082404465790344</v>
      </c>
      <c r="H41" s="7">
        <f ca="1"/>
        <v>17.903132063950562</v>
      </c>
      <c r="I41" s="5">
        <f ca="1"/>
        <v>18.782090192081689</v>
      </c>
      <c r="J41" s="5">
        <f ca="1"/>
        <v>1.2548872191012377</v>
      </c>
      <c r="K41" s="20">
        <v>5</v>
      </c>
      <c r="L41" s="21">
        <f t="shared" ca="1" si="0"/>
        <v>1.0261082645712918</v>
      </c>
      <c r="M41" s="7">
        <f t="shared" ca="1" si="1"/>
        <v>1.4425125416561642</v>
      </c>
      <c r="O41" s="5">
        <f ca="1"/>
        <v>24.367526101773901</v>
      </c>
      <c r="P41" s="5">
        <f ca="1"/>
        <v>-2.9072328717982368</v>
      </c>
      <c r="Q41" s="5"/>
      <c r="S41" s="5"/>
      <c r="T41" s="5"/>
    </row>
    <row r="42" spans="2:22">
      <c r="B42" s="5">
        <f ca="1"/>
        <v>21.649219742573692</v>
      </c>
      <c r="C42" s="1">
        <v>37</v>
      </c>
      <c r="D42" s="5" cm="1">
        <f t="array" aca="1" ref="D42:H42" ca="1">B42+s_w*L.rerrorV(,K42)</f>
        <v>26.149709060288895</v>
      </c>
      <c r="E42" s="5">
        <f ca="1"/>
        <v>20.29579724134463</v>
      </c>
      <c r="F42" s="5">
        <f ca="1"/>
        <v>22.091140122731225</v>
      </c>
      <c r="G42" s="5">
        <f ca="1"/>
        <v>21.860521575041076</v>
      </c>
      <c r="H42" s="7">
        <f ca="1"/>
        <v>19.967507441169072</v>
      </c>
      <c r="I42" s="5">
        <f ca="1"/>
        <v>22.072935088114981</v>
      </c>
      <c r="J42" s="5">
        <f ca="1"/>
        <v>2.4625485501287177</v>
      </c>
      <c r="K42" s="20">
        <v>5</v>
      </c>
      <c r="L42" s="21">
        <f t="shared" ca="1" si="0"/>
        <v>2.105427646945909</v>
      </c>
      <c r="M42" s="7">
        <f t="shared" ca="1" si="1"/>
        <v>4.076773972173914</v>
      </c>
      <c r="O42" s="5">
        <f ca="1"/>
        <v>26.261705885836829</v>
      </c>
      <c r="P42" s="5">
        <f ca="1"/>
        <v>-2.62551622147154</v>
      </c>
      <c r="Q42" s="5"/>
      <c r="S42" s="5"/>
      <c r="T42" s="5"/>
    </row>
    <row r="43" spans="2:22">
      <c r="B43" s="5">
        <f ca="1"/>
        <v>36.072083574164687</v>
      </c>
      <c r="C43" s="1">
        <v>38</v>
      </c>
      <c r="D43" s="5" cm="1">
        <f t="array" aca="1" ref="D43:H43" ca="1">B43+s_w*L.rerrorV(,K43)</f>
        <v>37.285185532987938</v>
      </c>
      <c r="E43" s="5">
        <f ca="1"/>
        <v>32.971090078757229</v>
      </c>
      <c r="F43" s="5">
        <f ca="1"/>
        <v>36.231783403944242</v>
      </c>
      <c r="G43" s="5">
        <f ca="1"/>
        <v>38.226448393749784</v>
      </c>
      <c r="H43" s="7">
        <f ca="1"/>
        <v>34.886635820187713</v>
      </c>
      <c r="I43" s="5">
        <f ca="1"/>
        <v>35.920228645925377</v>
      </c>
      <c r="J43" s="5">
        <f ca="1"/>
        <v>2.0642526258802456</v>
      </c>
      <c r="K43" s="20">
        <v>5</v>
      </c>
      <c r="L43" s="21">
        <f t="shared" ca="1" si="0"/>
        <v>2.9491385671681485</v>
      </c>
      <c r="M43" s="7">
        <f t="shared" ca="1" si="1"/>
        <v>2.3062197478244073</v>
      </c>
      <c r="O43" s="5">
        <f ca="1"/>
        <v>26.769456523219397</v>
      </c>
      <c r="P43" s="5">
        <f ca="1"/>
        <v>-3.0003534383280401</v>
      </c>
      <c r="Q43" s="5"/>
      <c r="S43" s="5"/>
      <c r="T43" s="5"/>
    </row>
    <row r="44" spans="2:22">
      <c r="B44" s="5">
        <f ca="1"/>
        <v>22.027522649523132</v>
      </c>
      <c r="C44" s="1">
        <v>39</v>
      </c>
      <c r="D44" s="5" cm="1">
        <f t="array" aca="1" ref="D44:H44" ca="1">B44+s_w*L.rerrorV(,K44)</f>
        <v>19.822438290308021</v>
      </c>
      <c r="E44" s="5">
        <f ca="1"/>
        <v>25.761847414806201</v>
      </c>
      <c r="F44" s="5">
        <f ca="1"/>
        <v>20.606024767108519</v>
      </c>
      <c r="G44" s="5">
        <f ca="1"/>
        <v>17.791660795628413</v>
      </c>
      <c r="H44" s="7">
        <f ca="1"/>
        <v>27.040999461687278</v>
      </c>
      <c r="I44" s="5">
        <f ca="1"/>
        <v>22.204594145907688</v>
      </c>
      <c r="J44" s="5">
        <f ca="1"/>
        <v>3.9921466196395978</v>
      </c>
      <c r="K44" s="20">
        <v>5</v>
      </c>
      <c r="L44" s="21">
        <f t="shared" ca="1" si="0"/>
        <v>4.4129333502792747</v>
      </c>
      <c r="M44" s="7">
        <f t="shared" ca="1" si="1"/>
        <v>4.8364053157795901</v>
      </c>
      <c r="O44" s="5">
        <f ca="1"/>
        <v>24.498758043540722</v>
      </c>
      <c r="P44" s="5">
        <f ca="1"/>
        <v>-3.4722075402446282</v>
      </c>
      <c r="Q44" s="5"/>
      <c r="S44" s="5"/>
      <c r="T44" s="5"/>
    </row>
    <row r="45" spans="2:22">
      <c r="B45" s="5">
        <f ca="1"/>
        <v>34.990092609989517</v>
      </c>
      <c r="C45" s="1">
        <v>40</v>
      </c>
      <c r="D45" s="5" cm="1">
        <f t="array" aca="1" ref="D45:H45" ca="1">B45+s_w*L.rerrorV(,K45)</f>
        <v>33.461392614389808</v>
      </c>
      <c r="E45" s="5">
        <f ca="1"/>
        <v>35.581625171601999</v>
      </c>
      <c r="F45" s="5">
        <f ca="1"/>
        <v>38.113061833099714</v>
      </c>
      <c r="G45" s="5">
        <f ca="1"/>
        <v>34.857758471382546</v>
      </c>
      <c r="H45" s="7">
        <f ca="1"/>
        <v>32.16890560722787</v>
      </c>
      <c r="I45" s="5">
        <f ca="1"/>
        <v>34.83654873954039</v>
      </c>
      <c r="J45" s="5">
        <f ca="1"/>
        <v>2.2526928909927713</v>
      </c>
      <c r="K45" s="20">
        <v>5</v>
      </c>
      <c r="L45" s="21">
        <f t="shared" ca="1" si="0"/>
        <v>2.66764313231252</v>
      </c>
      <c r="M45" s="7">
        <f t="shared" ca="1" si="1"/>
        <v>3.2765130935593234</v>
      </c>
      <c r="O45" s="5">
        <f ca="1"/>
        <v>9.6371379711051723</v>
      </c>
      <c r="P45" s="5">
        <f ca="1"/>
        <v>-3.3541839668087832</v>
      </c>
      <c r="Q45" s="5"/>
      <c r="S45" s="5"/>
      <c r="T45" s="5"/>
    </row>
    <row r="46" spans="2:22">
      <c r="B46" s="5">
        <f ca="1"/>
        <v>27.48847917778339</v>
      </c>
      <c r="C46" s="1">
        <v>41</v>
      </c>
      <c r="D46" s="5" cm="1">
        <f t="array" aca="1" ref="D46:H46" ca="1">B46+s_w*L.rerrorV(,K46)</f>
        <v>24.982899955615849</v>
      </c>
      <c r="E46" s="5">
        <f ca="1"/>
        <v>29.859981451096765</v>
      </c>
      <c r="F46" s="5">
        <f ca="1"/>
        <v>27.610925249839845</v>
      </c>
      <c r="G46" s="5">
        <f ca="1"/>
        <v>23.370387801032507</v>
      </c>
      <c r="H46" s="7">
        <f ca="1"/>
        <v>28.351193736284085</v>
      </c>
      <c r="I46" s="5">
        <f ca="1"/>
        <v>26.835077638773811</v>
      </c>
      <c r="J46" s="5">
        <f ca="1"/>
        <v>2.621317819927071</v>
      </c>
      <c r="K46" s="20">
        <v>5</v>
      </c>
      <c r="L46" s="21">
        <f t="shared" ca="1" si="0"/>
        <v>3.4646898377413038</v>
      </c>
      <c r="M46" s="7">
        <f t="shared" ca="1" si="1"/>
        <v>3.0249038123229539</v>
      </c>
      <c r="O46" s="5">
        <f ca="1"/>
        <v>10.667627665268476</v>
      </c>
      <c r="P46" s="5">
        <f ca="1"/>
        <v>-3.0721310317195663</v>
      </c>
      <c r="Q46" s="5"/>
      <c r="S46" s="5"/>
      <c r="T46" s="5"/>
    </row>
    <row r="47" spans="2:22">
      <c r="B47" s="5">
        <f ca="1"/>
        <v>35.629711401119025</v>
      </c>
      <c r="C47" s="1">
        <v>42</v>
      </c>
      <c r="D47" s="5" cm="1">
        <f t="array" aca="1" ref="D47:H47" ca="1">B47+s_w*L.rerrorV(,K47)</f>
        <v>33.161682640484393</v>
      </c>
      <c r="E47" s="5">
        <f ca="1"/>
        <v>32.53634119742155</v>
      </c>
      <c r="F47" s="5">
        <f ca="1"/>
        <v>36.940217045969469</v>
      </c>
      <c r="G47" s="5">
        <f ca="1"/>
        <v>35.159060607452844</v>
      </c>
      <c r="H47" s="7">
        <f ca="1"/>
        <v>34.270139747644478</v>
      </c>
      <c r="I47" s="5">
        <f ca="1"/>
        <v>34.413488247794547</v>
      </c>
      <c r="J47" s="5">
        <f ca="1"/>
        <v>1.7357623456802336</v>
      </c>
      <c r="K47" s="20">
        <v>5</v>
      </c>
      <c r="L47" s="21">
        <f t="shared" ca="1" si="0"/>
        <v>1.8771470503729972</v>
      </c>
      <c r="M47" s="7">
        <f t="shared" ca="1" si="1"/>
        <v>2.526728798174922</v>
      </c>
      <c r="O47" s="5">
        <f ca="1"/>
        <v>10.72436752467115</v>
      </c>
      <c r="P47" s="5">
        <f ca="1"/>
        <v>-2.8944008275978597</v>
      </c>
      <c r="Q47" s="5"/>
      <c r="S47" s="5"/>
      <c r="T47" s="5"/>
    </row>
    <row r="48" spans="2:22">
      <c r="B48" s="5">
        <f ca="1"/>
        <v>31.66229551932188</v>
      </c>
      <c r="C48" s="1">
        <v>43</v>
      </c>
      <c r="D48" s="5" cm="1">
        <f t="array" aca="1" ref="D48:H48" ca="1">B48+s_w*L.rerrorV(,K48)</f>
        <v>33.179234308412127</v>
      </c>
      <c r="E48" s="5">
        <f ca="1"/>
        <v>31.775876503930608</v>
      </c>
      <c r="F48" s="5">
        <f ca="1"/>
        <v>31.878880095431111</v>
      </c>
      <c r="G48" s="5">
        <f ca="1"/>
        <v>34.959879888611894</v>
      </c>
      <c r="H48" s="7">
        <f ca="1"/>
        <v>32.834973361753271</v>
      </c>
      <c r="I48" s="5">
        <f ca="1"/>
        <v>32.925768831627806</v>
      </c>
      <c r="J48" s="5">
        <f ca="1"/>
        <v>1.2872766552579675</v>
      </c>
      <c r="K48" s="20">
        <v>5</v>
      </c>
      <c r="L48" s="21">
        <f t="shared" ca="1" si="0"/>
        <v>1.1498923276971986</v>
      </c>
      <c r="M48" s="7">
        <f t="shared" ca="1" si="1"/>
        <v>2.0341110569840879</v>
      </c>
      <c r="O48" s="5">
        <f ca="1"/>
        <v>14.318955995930287</v>
      </c>
      <c r="P48" s="5">
        <f ca="1"/>
        <v>-2.9651763569749847</v>
      </c>
      <c r="Q48" s="5"/>
      <c r="S48" s="5"/>
      <c r="T48" s="5"/>
    </row>
    <row r="49" spans="2:20">
      <c r="B49" s="5">
        <f ca="1"/>
        <v>20.343479427416788</v>
      </c>
      <c r="C49" s="1">
        <v>44</v>
      </c>
      <c r="D49" s="5" cm="1">
        <f t="array" aca="1" ref="D49:H49" ca="1">B49+s_w*L.rerrorV(,K49)</f>
        <v>15.802583332865449</v>
      </c>
      <c r="E49" s="5">
        <f ca="1"/>
        <v>19.806824789669054</v>
      </c>
      <c r="F49" s="5">
        <f ca="1"/>
        <v>20.508053237101407</v>
      </c>
      <c r="G49" s="5">
        <f ca="1"/>
        <v>21.504372256765674</v>
      </c>
      <c r="H49" s="7">
        <f ca="1"/>
        <v>18.508174478588895</v>
      </c>
      <c r="I49" s="5">
        <f ca="1"/>
        <v>19.226001618998097</v>
      </c>
      <c r="J49" s="5">
        <f ca="1"/>
        <v>2.2026718568278634</v>
      </c>
      <c r="K49" s="20">
        <v>5</v>
      </c>
      <c r="L49" s="21">
        <f t="shared" ca="1" si="0"/>
        <v>3.4234182861326481</v>
      </c>
      <c r="M49" s="7">
        <f t="shared" ca="1" si="1"/>
        <v>2.2783706377675763</v>
      </c>
      <c r="O49" s="5">
        <f ca="1"/>
        <v>10.535004255546404</v>
      </c>
      <c r="P49" s="5">
        <f ca="1"/>
        <v>-3.2796614033967346</v>
      </c>
      <c r="Q49" s="5"/>
      <c r="S49" s="5"/>
      <c r="T49" s="5"/>
    </row>
    <row r="50" spans="2:20">
      <c r="B50" s="5">
        <f ca="1"/>
        <v>29.313488827014819</v>
      </c>
      <c r="C50" s="1">
        <v>45</v>
      </c>
      <c r="D50" s="5" cm="1">
        <f t="array" aca="1" ref="D50:H50" ca="1">B50+s_w*L.rerrorV(,K50)</f>
        <v>34.340620779988107</v>
      </c>
      <c r="E50" s="5">
        <f ca="1"/>
        <v>32.204856636919629</v>
      </c>
      <c r="F50" s="5">
        <f ca="1"/>
        <v>30.899356659823034</v>
      </c>
      <c r="G50" s="5">
        <f ca="1"/>
        <v>26.521423114041987</v>
      </c>
      <c r="H50" s="7">
        <f ca="1"/>
        <v>31.228591659302705</v>
      </c>
      <c r="I50" s="5">
        <f ca="1"/>
        <v>31.038969770015097</v>
      </c>
      <c r="J50" s="5">
        <f ca="1"/>
        <v>2.8602389606641521</v>
      </c>
      <c r="K50" s="20">
        <v>5</v>
      </c>
      <c r="L50" s="21">
        <f t="shared" ca="1" si="0"/>
        <v>4.5175466559731099</v>
      </c>
      <c r="M50" s="7">
        <f t="shared" ca="1" si="1"/>
        <v>3.3016510099730105</v>
      </c>
      <c r="O50" s="5">
        <f ca="1"/>
        <v>37.01565770257222</v>
      </c>
      <c r="P50" s="5">
        <f ca="1"/>
        <v>-3.3811741813085066</v>
      </c>
      <c r="Q50" s="5"/>
      <c r="S50" s="5"/>
      <c r="T50" s="5"/>
    </row>
    <row r="51" spans="2:20">
      <c r="B51" s="5">
        <f ca="1"/>
        <v>35.4559720068522</v>
      </c>
      <c r="C51" s="1">
        <v>46</v>
      </c>
      <c r="D51" s="5" cm="1">
        <f t="array" aca="1" ref="D51:H51" ca="1">B51+s_w*L.rerrorV(,K51)</f>
        <v>38.881058863357197</v>
      </c>
      <c r="E51" s="5">
        <f ca="1"/>
        <v>32.881141879825108</v>
      </c>
      <c r="F51" s="5">
        <f ca="1"/>
        <v>38.428148135285674</v>
      </c>
      <c r="G51" s="5">
        <f ca="1"/>
        <v>33.74327214692179</v>
      </c>
      <c r="H51" s="7">
        <f ca="1"/>
        <v>35.532704082009538</v>
      </c>
      <c r="I51" s="5">
        <f ca="1"/>
        <v>35.893265021479856</v>
      </c>
      <c r="J51" s="5">
        <f ca="1"/>
        <v>2.700828753106733</v>
      </c>
      <c r="K51" s="20">
        <v>5</v>
      </c>
      <c r="L51" s="21">
        <f t="shared" ca="1" si="0"/>
        <v>3.0121231416547474</v>
      </c>
      <c r="M51" s="7">
        <f t="shared" ca="1" si="1"/>
        <v>2.9877938418773411</v>
      </c>
      <c r="O51" s="5">
        <f ca="1"/>
        <v>33.67154542959014</v>
      </c>
      <c r="P51" s="5">
        <f ca="1"/>
        <v>-3.9843980728992427</v>
      </c>
      <c r="Q51" s="5"/>
      <c r="S51" s="5"/>
      <c r="T51" s="5"/>
    </row>
    <row r="52" spans="2:20">
      <c r="B52" s="5">
        <f ca="1"/>
        <v>43.278914427975103</v>
      </c>
      <c r="C52" s="1">
        <v>47</v>
      </c>
      <c r="D52" s="5" cm="1">
        <f t="array" aca="1" ref="D52:H52" ca="1">B52+s_w*L.rerrorV(,K52)</f>
        <v>43.921477346841925</v>
      </c>
      <c r="E52" s="5">
        <f ca="1"/>
        <v>43.399287176968933</v>
      </c>
      <c r="F52" s="5">
        <f ca="1"/>
        <v>44.373805141549539</v>
      </c>
      <c r="G52" s="5">
        <f ca="1"/>
        <v>45.247744548926498</v>
      </c>
      <c r="H52" s="7">
        <f ca="1"/>
        <v>41.703137301625539</v>
      </c>
      <c r="I52" s="5">
        <f ca="1"/>
        <v>43.729090303182488</v>
      </c>
      <c r="J52" s="5">
        <f ca="1"/>
        <v>1.3202496337883249</v>
      </c>
      <c r="K52" s="20">
        <v>5</v>
      </c>
      <c r="L52" s="21">
        <f t="shared" ca="1" si="0"/>
        <v>2.0259530015569496</v>
      </c>
      <c r="M52" s="7">
        <f t="shared" ca="1" si="1"/>
        <v>1.5186542457440098</v>
      </c>
      <c r="O52" s="5">
        <f ca="1"/>
        <v>31.069277949637573</v>
      </c>
      <c r="P52" s="5">
        <f ca="1"/>
        <v>-3.8045699491111775</v>
      </c>
      <c r="Q52" s="5"/>
      <c r="S52" s="5"/>
      <c r="T52" s="5"/>
    </row>
    <row r="53" spans="2:20">
      <c r="B53" s="5">
        <f ca="1"/>
        <v>21.776459861152293</v>
      </c>
      <c r="C53" s="1">
        <v>48</v>
      </c>
      <c r="D53" s="5" cm="1">
        <f t="array" aca="1" ref="D53:H53" ca="1">B53+s_w*L.rerrorV(,K53)</f>
        <v>19.101811606622743</v>
      </c>
      <c r="E53" s="5">
        <f ca="1"/>
        <v>19.463050910413877</v>
      </c>
      <c r="F53" s="5">
        <f ca="1"/>
        <v>21.078953724849931</v>
      </c>
      <c r="G53" s="5">
        <f ca="1"/>
        <v>21.061299461528456</v>
      </c>
      <c r="H53" s="7">
        <f ca="1"/>
        <v>21.083194116202918</v>
      </c>
      <c r="I53" s="5">
        <f ca="1"/>
        <v>20.357661963923583</v>
      </c>
      <c r="J53" s="5">
        <f ca="1"/>
        <v>0.98985522848057939</v>
      </c>
      <c r="K53" s="20">
        <v>5</v>
      </c>
      <c r="L53" s="21">
        <f t="shared" ca="1" si="0"/>
        <v>1.2558503573008402</v>
      </c>
      <c r="M53" s="7">
        <f t="shared" ca="1" si="1"/>
        <v>0.72553215227933521</v>
      </c>
      <c r="O53" s="5">
        <f ca="1"/>
        <v>32.046007564365944</v>
      </c>
      <c r="P53" s="5">
        <f ca="1"/>
        <v>-2.4864367942079566</v>
      </c>
      <c r="Q53" s="5"/>
      <c r="S53" s="5"/>
      <c r="T53" s="5"/>
    </row>
    <row r="54" spans="2:20">
      <c r="B54" s="5">
        <f ca="1"/>
        <v>38.108419785909334</v>
      </c>
      <c r="C54" s="1">
        <v>49</v>
      </c>
      <c r="D54" s="5" cm="1">
        <f t="array" aca="1" ref="D54:H54" ca="1">B54+s_w*L.rerrorV(,K54)</f>
        <v>35.951436682272295</v>
      </c>
      <c r="E54" s="5">
        <f ca="1"/>
        <v>39.262406158384238</v>
      </c>
      <c r="F54" s="5">
        <f ca="1"/>
        <v>40.613394219994703</v>
      </c>
      <c r="G54" s="5">
        <f ca="1"/>
        <v>40.808124014400676</v>
      </c>
      <c r="H54" s="7">
        <f ca="1"/>
        <v>39.530708963680503</v>
      </c>
      <c r="I54" s="5">
        <f ca="1"/>
        <v>39.233214007746476</v>
      </c>
      <c r="J54" s="5">
        <f ca="1"/>
        <v>1.9522203251556041</v>
      </c>
      <c r="K54" s="20">
        <v>5</v>
      </c>
      <c r="L54" s="21">
        <f t="shared" ca="1" si="0"/>
        <v>3.2817773254741809</v>
      </c>
      <c r="M54" s="7">
        <f t="shared" ca="1" si="1"/>
        <v>1.5749100066541999</v>
      </c>
      <c r="O54" s="5">
        <f ca="1"/>
        <v>30.018288487170906</v>
      </c>
      <c r="P54" s="5">
        <f ca="1"/>
        <v>-3.5519682662176448</v>
      </c>
      <c r="Q54" s="5"/>
      <c r="S54" s="5"/>
      <c r="T54" s="5"/>
    </row>
    <row r="55" spans="2:20">
      <c r="B55" s="5">
        <f ca="1"/>
        <v>18.599749294581947</v>
      </c>
      <c r="C55" s="1">
        <v>50</v>
      </c>
      <c r="D55" s="5" cm="1">
        <f t="array" aca="1" ref="D55:H55" ca="1">B55+s_w*L.rerrorV(,K55)</f>
        <v>18.322318924092631</v>
      </c>
      <c r="E55" s="5">
        <f ca="1"/>
        <v>20.739111471154114</v>
      </c>
      <c r="F55" s="5">
        <f ca="1"/>
        <v>20.937297464373803</v>
      </c>
      <c r="G55" s="5">
        <f ca="1"/>
        <v>19.639211620995763</v>
      </c>
      <c r="H55" s="7">
        <f ca="1"/>
        <v>18.425836803520667</v>
      </c>
      <c r="I55" s="5">
        <f ca="1"/>
        <v>19.612755256827395</v>
      </c>
      <c r="J55" s="5">
        <f ca="1"/>
        <v>1.2346853510076281</v>
      </c>
      <c r="K55" s="20">
        <v>5</v>
      </c>
      <c r="L55" s="21">
        <f t="shared" ca="1" si="0"/>
        <v>1.2904363327347639</v>
      </c>
      <c r="M55" s="7">
        <f t="shared" ca="1" si="1"/>
        <v>1.3245422075464077</v>
      </c>
      <c r="O55" s="5">
        <f ca="1"/>
        <v>21.699432227003843</v>
      </c>
      <c r="P55" s="5">
        <f ca="1"/>
        <v>-2.163821728865079</v>
      </c>
      <c r="Q55" s="5"/>
      <c r="S55" s="5"/>
      <c r="T55" s="5"/>
    </row>
    <row r="56" spans="2:20">
      <c r="O56" s="5">
        <f ca="1"/>
        <v>20.761083928016621</v>
      </c>
      <c r="P56" s="5">
        <f ca="1"/>
        <v>-3.0921370661033554</v>
      </c>
      <c r="Q56" s="5"/>
      <c r="S56" s="5"/>
      <c r="T56" s="5"/>
    </row>
    <row r="57" spans="2:20">
      <c r="O57" s="5">
        <f ca="1"/>
        <v>19.216588448121293</v>
      </c>
      <c r="P57" s="5">
        <f ca="1"/>
        <v>-3.1852555334319921</v>
      </c>
      <c r="Q57" s="5"/>
      <c r="S57" s="5"/>
      <c r="T57" s="5"/>
    </row>
    <row r="58" spans="2:20">
      <c r="O58" s="5">
        <f ca="1"/>
        <v>20.73411802708863</v>
      </c>
      <c r="P58" s="5">
        <f ca="1"/>
        <v>-3.7879252266016064</v>
      </c>
      <c r="Q58" s="5"/>
      <c r="S58" s="5"/>
      <c r="T58" s="5"/>
    </row>
    <row r="59" spans="2:20">
      <c r="O59" s="5">
        <f ca="1"/>
        <v>22.464820396650126</v>
      </c>
      <c r="P59" s="5">
        <f ca="1"/>
        <v>-3.5739479101195801</v>
      </c>
      <c r="Q59" s="5"/>
      <c r="S59" s="5"/>
      <c r="T59" s="5"/>
    </row>
    <row r="60" spans="2:20">
      <c r="O60" s="5">
        <f ca="1"/>
        <v>27.758267575694411</v>
      </c>
      <c r="P60" s="5">
        <f ca="1"/>
        <v>-3.5490131879533271</v>
      </c>
      <c r="Q60" s="5"/>
      <c r="S60" s="5"/>
      <c r="T60" s="5"/>
    </row>
    <row r="61" spans="2:20">
      <c r="O61" s="5">
        <f ca="1"/>
        <v>29.776931066606082</v>
      </c>
      <c r="P61" s="5">
        <f ca="1"/>
        <v>-3.7979309963174792</v>
      </c>
      <c r="Q61" s="5"/>
      <c r="S61" s="5"/>
      <c r="T61" s="5"/>
    </row>
    <row r="62" spans="2:20">
      <c r="O62" s="5">
        <f ca="1"/>
        <v>29.128091396293655</v>
      </c>
      <c r="P62" s="5">
        <f ca="1"/>
        <v>-3.9680223834150947</v>
      </c>
      <c r="Q62" s="5"/>
      <c r="S62" s="5"/>
      <c r="T62" s="5"/>
    </row>
    <row r="63" spans="2:20">
      <c r="O63" s="5">
        <f ca="1"/>
        <v>30.300373189307546</v>
      </c>
      <c r="P63" s="5">
        <f ca="1"/>
        <v>-3.4897075149347723</v>
      </c>
      <c r="Q63" s="5"/>
      <c r="S63" s="5"/>
      <c r="T63" s="5"/>
    </row>
    <row r="64" spans="2:20">
      <c r="O64" s="5">
        <f ca="1"/>
        <v>30.384924852427861</v>
      </c>
      <c r="P64" s="5">
        <f ca="1"/>
        <v>-3.205751247000348</v>
      </c>
      <c r="Q64" s="5"/>
      <c r="S64" s="5"/>
      <c r="T64" s="5"/>
    </row>
    <row r="65" spans="15:20">
      <c r="O65" s="5">
        <f ca="1"/>
        <v>46.233693881473833</v>
      </c>
      <c r="P65" s="5">
        <f ca="1"/>
        <v>-2.2811584686387656</v>
      </c>
      <c r="Q65" s="5"/>
      <c r="S65" s="5"/>
      <c r="T65" s="5"/>
    </row>
    <row r="66" spans="15:20">
      <c r="O66" s="5">
        <f ca="1"/>
        <v>39.332428416805975</v>
      </c>
      <c r="P66" s="5">
        <f ca="1"/>
        <v>-2.3171848417076801</v>
      </c>
      <c r="Q66" s="5"/>
      <c r="S66" s="5"/>
      <c r="T66" s="5"/>
    </row>
    <row r="67" spans="15:20">
      <c r="O67" s="5">
        <f ca="1"/>
        <v>43.236077221430747</v>
      </c>
      <c r="P67" s="5">
        <f ca="1"/>
        <v>-2.3963689607062197</v>
      </c>
      <c r="Q67" s="5"/>
      <c r="S67" s="5"/>
      <c r="T67" s="5"/>
    </row>
    <row r="68" spans="15:20">
      <c r="O68" s="5">
        <f ca="1"/>
        <v>44.13903790309098</v>
      </c>
      <c r="P68" s="5">
        <f ca="1"/>
        <v>-2.8133233762963146</v>
      </c>
      <c r="Q68" s="5"/>
      <c r="S68" s="5"/>
      <c r="T68" s="5"/>
    </row>
    <row r="69" spans="15:20">
      <c r="O69" s="5">
        <f ca="1"/>
        <v>38.224974432472585</v>
      </c>
      <c r="P69" s="5">
        <f ca="1"/>
        <v>-2.9762639799073516</v>
      </c>
      <c r="Q69" s="5"/>
      <c r="S69" s="5"/>
      <c r="T69" s="5"/>
    </row>
    <row r="70" spans="15:20">
      <c r="O70" s="5">
        <f ca="1"/>
        <v>19.745050785460201</v>
      </c>
      <c r="P70" s="5">
        <f ca="1"/>
        <v>-2.9619418502622548</v>
      </c>
      <c r="Q70" s="5"/>
      <c r="S70" s="5"/>
      <c r="T70" s="5"/>
    </row>
    <row r="71" spans="15:20">
      <c r="O71" s="5">
        <f ca="1"/>
        <v>20.623047838994029</v>
      </c>
      <c r="P71" s="5">
        <f ca="1"/>
        <v>-2.1451412422289167</v>
      </c>
      <c r="Q71" s="5"/>
      <c r="S71" s="5"/>
      <c r="T71" s="5"/>
    </row>
    <row r="72" spans="15:20">
      <c r="O72" s="5">
        <f ca="1"/>
        <v>17.584730969186516</v>
      </c>
      <c r="P72" s="5">
        <f ca="1"/>
        <v>-3.7350276389519448</v>
      </c>
      <c r="Q72" s="5"/>
      <c r="S72" s="5"/>
      <c r="T72" s="5"/>
    </row>
    <row r="73" spans="15:20">
      <c r="O73" s="5">
        <f ca="1"/>
        <v>20.020230560830139</v>
      </c>
      <c r="P73" s="5">
        <f ca="1"/>
        <v>-3.9201625293185072</v>
      </c>
      <c r="Q73" s="5"/>
      <c r="S73" s="5"/>
      <c r="T73" s="5"/>
    </row>
    <row r="74" spans="15:20">
      <c r="O74" s="5">
        <f ca="1"/>
        <v>21.617745942452874</v>
      </c>
      <c r="P74" s="5">
        <f ca="1"/>
        <v>-2.2959360504311341</v>
      </c>
      <c r="Q74" s="5"/>
      <c r="S74" s="5"/>
      <c r="T74" s="5"/>
    </row>
    <row r="75" spans="15:20">
      <c r="O75" s="5">
        <f ca="1"/>
        <v>33.016707595768267</v>
      </c>
      <c r="P75" s="5">
        <f ca="1"/>
        <v>-2.9882474876945078</v>
      </c>
      <c r="Q75" s="5"/>
      <c r="S75" s="5"/>
      <c r="T75" s="5"/>
    </row>
    <row r="76" spans="15:20">
      <c r="O76" s="5">
        <f ca="1"/>
        <v>33.340633669927954</v>
      </c>
      <c r="P76" s="5">
        <f ca="1"/>
        <v>-2.1639689597940825</v>
      </c>
      <c r="Q76" s="5"/>
      <c r="S76" s="5"/>
      <c r="T76" s="5"/>
    </row>
    <row r="77" spans="15:20">
      <c r="O77" s="5">
        <f ca="1"/>
        <v>33.431314958138437</v>
      </c>
      <c r="P77" s="5">
        <f ca="1"/>
        <v>-2.4157748433485917</v>
      </c>
      <c r="Q77" s="5"/>
      <c r="S77" s="5"/>
      <c r="T77" s="5"/>
    </row>
    <row r="78" spans="15:20">
      <c r="O78" s="5">
        <f ca="1"/>
        <v>35.102554470901232</v>
      </c>
      <c r="P78" s="5">
        <f ca="1"/>
        <v>-2.7124279702810465</v>
      </c>
      <c r="Q78" s="5"/>
      <c r="S78" s="5"/>
      <c r="T78" s="5"/>
    </row>
    <row r="79" spans="15:20">
      <c r="O79" s="5">
        <f ca="1"/>
        <v>33.975036631573445</v>
      </c>
      <c r="P79" s="5">
        <f ca="1"/>
        <v>-3.3233642291677929</v>
      </c>
      <c r="Q79" s="5"/>
      <c r="S79" s="5"/>
      <c r="T79" s="5"/>
    </row>
    <row r="80" spans="15:20">
      <c r="O80" s="5">
        <f ca="1"/>
        <v>30.021399946423436</v>
      </c>
      <c r="P80" s="5">
        <f ca="1"/>
        <v>-3.4609060167227925</v>
      </c>
      <c r="Q80" s="5"/>
      <c r="S80" s="5"/>
      <c r="T80" s="5"/>
    </row>
    <row r="81" spans="15:20">
      <c r="O81" s="5">
        <f ca="1"/>
        <v>25.697997352522009</v>
      </c>
      <c r="P81" s="5">
        <f ca="1"/>
        <v>-2.9968041818255351</v>
      </c>
      <c r="Q81" s="5"/>
      <c r="S81" s="5"/>
      <c r="T81" s="5"/>
    </row>
    <row r="82" spans="15:20">
      <c r="O82" s="5">
        <f ca="1"/>
        <v>25.214810744735509</v>
      </c>
      <c r="P82" s="5">
        <f ca="1"/>
        <v>-2.1092108913152132</v>
      </c>
      <c r="Q82" s="5"/>
      <c r="S82" s="5"/>
      <c r="T82" s="5"/>
    </row>
    <row r="83" spans="15:20">
      <c r="O83" s="5">
        <f ca="1"/>
        <v>31.993586541296814</v>
      </c>
      <c r="P83" s="5">
        <f ca="1"/>
        <v>-3.2860437777422931</v>
      </c>
      <c r="Q83" s="5"/>
      <c r="S83" s="5"/>
      <c r="T83" s="5"/>
    </row>
    <row r="84" spans="15:20">
      <c r="O84" s="5">
        <f ca="1"/>
        <v>28.296287208268499</v>
      </c>
      <c r="P84" s="5">
        <f ca="1"/>
        <v>-2.9808876446333947</v>
      </c>
      <c r="Q84" s="5"/>
      <c r="S84" s="5"/>
      <c r="T84" s="5"/>
    </row>
    <row r="85" spans="15:20">
      <c r="O85" s="5">
        <f ca="1"/>
        <v>30.896138381887113</v>
      </c>
      <c r="P85" s="5">
        <f ca="1"/>
        <v>-3.0345187894693098</v>
      </c>
      <c r="Q85" s="5"/>
      <c r="S85" s="5"/>
      <c r="T85" s="5"/>
    </row>
    <row r="86" spans="15:20">
      <c r="O86" s="5">
        <f ca="1"/>
        <v>26.165769388327174</v>
      </c>
      <c r="P86" s="5">
        <f ca="1"/>
        <v>-3.1847722217001202</v>
      </c>
      <c r="Q86" s="5"/>
      <c r="S86" s="5"/>
      <c r="T86" s="5"/>
    </row>
    <row r="87" spans="15:20">
      <c r="O87" s="5">
        <f ca="1"/>
        <v>29.496495859453052</v>
      </c>
      <c r="P87" s="5">
        <f ca="1"/>
        <v>-3.0854262980917633</v>
      </c>
      <c r="Q87" s="5"/>
      <c r="S87" s="5"/>
      <c r="T87" s="5"/>
    </row>
    <row r="88" spans="15:20">
      <c r="O88" s="5">
        <f ca="1"/>
        <v>24.800721185043621</v>
      </c>
      <c r="P88" s="5">
        <f ca="1"/>
        <v>-2.8735585083498032</v>
      </c>
      <c r="Q88" s="5"/>
      <c r="S88" s="5"/>
      <c r="T88" s="5"/>
    </row>
    <row r="89" spans="15:20">
      <c r="O89" s="5">
        <f ca="1"/>
        <v>27.384720091281004</v>
      </c>
      <c r="P89" s="5">
        <f ca="1"/>
        <v>-2.2617719919656496</v>
      </c>
      <c r="Q89" s="5"/>
      <c r="S89" s="5"/>
      <c r="T89" s="5"/>
    </row>
    <row r="90" spans="15:20">
      <c r="O90" s="5">
        <f ca="1"/>
        <v>39.357535659459501</v>
      </c>
      <c r="P90" s="5">
        <f ca="1"/>
        <v>-3.1041385614554295</v>
      </c>
      <c r="Q90" s="5"/>
      <c r="S90" s="5"/>
      <c r="T90" s="5"/>
    </row>
    <row r="91" spans="15:20">
      <c r="O91" s="5">
        <f ca="1"/>
        <v>37.621672994105033</v>
      </c>
      <c r="P91" s="5">
        <f ca="1"/>
        <v>-3.4394747467503666</v>
      </c>
      <c r="Q91" s="5"/>
      <c r="S91" s="5"/>
      <c r="T91" s="5"/>
    </row>
    <row r="92" spans="15:20">
      <c r="O92" s="5">
        <f ca="1"/>
        <v>35.197226058635934</v>
      </c>
      <c r="P92" s="5">
        <f ca="1"/>
        <v>-2.7265911771730753</v>
      </c>
      <c r="Q92" s="5"/>
      <c r="S92" s="5"/>
      <c r="T92" s="5"/>
    </row>
    <row r="93" spans="15:20">
      <c r="O93" s="5">
        <f ca="1"/>
        <v>36.650410866223524</v>
      </c>
      <c r="P93" s="5">
        <f ca="1"/>
        <v>-2.9622198090835865</v>
      </c>
      <c r="Q93" s="5"/>
      <c r="S93" s="5"/>
      <c r="T93" s="5"/>
    </row>
    <row r="94" spans="15:20">
      <c r="O94" s="5">
        <f ca="1"/>
        <v>35.688868236759355</v>
      </c>
      <c r="P94" s="5">
        <f ca="1"/>
        <v>-2.2624673667874777</v>
      </c>
      <c r="Q94" s="5"/>
      <c r="S94" s="5"/>
      <c r="T94" s="5"/>
    </row>
    <row r="95" spans="15:20">
      <c r="O95" s="5">
        <f ca="1"/>
        <v>14.081536403474216</v>
      </c>
      <c r="P95" s="5">
        <f ca="1"/>
        <v>-2.8749404020467466</v>
      </c>
      <c r="Q95" s="5"/>
      <c r="S95" s="5"/>
      <c r="T95" s="5"/>
    </row>
    <row r="96" spans="15:20">
      <c r="O96" s="5">
        <f ca="1"/>
        <v>12.408357498336208</v>
      </c>
      <c r="P96" s="5">
        <f ca="1"/>
        <v>-2.1884649749936176</v>
      </c>
      <c r="Q96" s="5"/>
      <c r="S96" s="5"/>
      <c r="T96" s="5"/>
    </row>
    <row r="97" spans="15:20">
      <c r="O97" s="5">
        <f ca="1"/>
        <v>13.2232758473135</v>
      </c>
      <c r="P97" s="5">
        <f ca="1"/>
        <v>-2.1971876568910438</v>
      </c>
      <c r="Q97" s="5"/>
      <c r="S97" s="5"/>
      <c r="T97" s="5"/>
    </row>
    <row r="98" spans="15:20">
      <c r="O98" s="5">
        <f ca="1"/>
        <v>14.583093566749543</v>
      </c>
      <c r="P98" s="5">
        <f ca="1"/>
        <v>-2.5299401362635714</v>
      </c>
      <c r="Q98" s="5"/>
      <c r="S98" s="5"/>
      <c r="T98" s="5"/>
    </row>
    <row r="99" spans="15:20">
      <c r="O99" s="5">
        <f ca="1"/>
        <v>12.390295845284161</v>
      </c>
      <c r="P99" s="5">
        <f ca="1"/>
        <v>-3.6375176064618846</v>
      </c>
      <c r="Q99" s="5"/>
      <c r="S99" s="5"/>
      <c r="T99" s="5"/>
    </row>
    <row r="100" spans="15:20">
      <c r="O100" s="5">
        <f ca="1"/>
        <v>28.363192445874947</v>
      </c>
      <c r="P100" s="5">
        <f ca="1"/>
        <v>-2.1463635007109945</v>
      </c>
      <c r="Q100" s="5"/>
      <c r="S100" s="5"/>
      <c r="T100" s="5"/>
    </row>
    <row r="101" spans="15:20">
      <c r="O101" s="5">
        <f ca="1"/>
        <v>28.394428954533197</v>
      </c>
      <c r="P101" s="5">
        <f ca="1"/>
        <v>-3.6574732982019103</v>
      </c>
      <c r="Q101" s="5"/>
      <c r="S101" s="5"/>
      <c r="T101" s="5"/>
    </row>
    <row r="102" spans="15:20">
      <c r="O102" s="5">
        <f ca="1"/>
        <v>27.320235818560182</v>
      </c>
      <c r="P102" s="5">
        <f ca="1"/>
        <v>-3.9114015607485233</v>
      </c>
      <c r="Q102" s="5"/>
      <c r="S102" s="5"/>
      <c r="T102" s="5"/>
    </row>
    <row r="103" spans="15:20">
      <c r="O103" s="5">
        <f ca="1"/>
        <v>25.877467655114476</v>
      </c>
      <c r="P103" s="5">
        <f ca="1"/>
        <v>-3.6537675543549666</v>
      </c>
      <c r="Q103" s="5"/>
      <c r="S103" s="5"/>
      <c r="T103" s="5"/>
    </row>
    <row r="104" spans="15:20">
      <c r="O104" s="5">
        <f ca="1"/>
        <v>27.937637273608061</v>
      </c>
      <c r="P104" s="5">
        <f ca="1"/>
        <v>-2.4848923204540494</v>
      </c>
      <c r="Q104" s="5"/>
      <c r="S104" s="5"/>
      <c r="T104" s="5"/>
    </row>
    <row r="105" spans="15:20">
      <c r="O105" s="5">
        <f ca="1"/>
        <v>41.544659165430012</v>
      </c>
      <c r="P105" s="5">
        <f ca="1"/>
        <v>-3.7496277441821797</v>
      </c>
      <c r="Q105" s="5"/>
      <c r="S105" s="5"/>
      <c r="T105" s="5"/>
    </row>
    <row r="106" spans="15:20">
      <c r="O106" s="5">
        <f ca="1"/>
        <v>38.437355161554137</v>
      </c>
      <c r="P106" s="5">
        <f ca="1"/>
        <v>-3.5634078499347286</v>
      </c>
      <c r="Q106" s="5"/>
      <c r="S106" s="5"/>
      <c r="T106" s="5"/>
    </row>
    <row r="107" spans="15:20">
      <c r="O107" s="5">
        <f ca="1"/>
        <v>43.64139274193834</v>
      </c>
      <c r="P107" s="5">
        <f ca="1"/>
        <v>-3.4329132809292657</v>
      </c>
      <c r="Q107" s="5"/>
      <c r="S107" s="5"/>
      <c r="T107" s="5"/>
    </row>
    <row r="108" spans="15:20">
      <c r="O108" s="5">
        <f ca="1"/>
        <v>41.237634040445137</v>
      </c>
      <c r="P108" s="5">
        <f ca="1"/>
        <v>-2.2317402175152292</v>
      </c>
      <c r="Q108" s="5"/>
      <c r="S108" s="5"/>
      <c r="T108" s="5"/>
    </row>
    <row r="109" spans="15:20">
      <c r="O109" s="5">
        <f ca="1"/>
        <v>40.244119115430031</v>
      </c>
      <c r="P109" s="5">
        <f ca="1"/>
        <v>-2.092566387666456</v>
      </c>
      <c r="Q109" s="5"/>
      <c r="S109" s="5"/>
      <c r="T109" s="5"/>
    </row>
    <row r="110" spans="15:20">
      <c r="O110" s="5">
        <f ca="1"/>
        <v>14.993256904527406</v>
      </c>
      <c r="P110" s="5">
        <f ca="1"/>
        <v>-2.6661202938390081</v>
      </c>
      <c r="Q110" s="5"/>
      <c r="S110" s="5"/>
      <c r="T110" s="5"/>
    </row>
    <row r="111" spans="15:20">
      <c r="O111" s="5">
        <f ca="1"/>
        <v>14.625368409199117</v>
      </c>
      <c r="P111" s="5">
        <f ca="1"/>
        <v>-2.4794812038335494</v>
      </c>
      <c r="Q111" s="5"/>
      <c r="S111" s="5"/>
      <c r="T111" s="5"/>
    </row>
    <row r="112" spans="15:20">
      <c r="O112" s="5">
        <f ca="1"/>
        <v>17.348213569755753</v>
      </c>
      <c r="P112" s="5">
        <f ca="1"/>
        <v>-3.642102070887888</v>
      </c>
      <c r="Q112" s="5"/>
      <c r="S112" s="5"/>
      <c r="T112" s="5"/>
    </row>
    <row r="113" spans="15:20">
      <c r="O113" s="5">
        <f ca="1"/>
        <v>16.393870516327453</v>
      </c>
      <c r="P113" s="5">
        <f ca="1"/>
        <v>-2.1213457483399605</v>
      </c>
      <c r="Q113" s="5"/>
      <c r="S113" s="5"/>
      <c r="T113" s="5"/>
    </row>
    <row r="114" spans="15:20">
      <c r="O114" s="5">
        <f ca="1"/>
        <v>10.654312045716864</v>
      </c>
      <c r="P114" s="5">
        <f ca="1"/>
        <v>-3.4601270175123569</v>
      </c>
      <c r="Q114" s="5"/>
      <c r="S114" s="5"/>
      <c r="T114" s="5"/>
    </row>
    <row r="115" spans="15:20">
      <c r="O115" s="5">
        <f ca="1"/>
        <v>26.345998713513961</v>
      </c>
      <c r="P115" s="5">
        <f ca="1"/>
        <v>-3.2847351437446135</v>
      </c>
      <c r="Q115" s="5"/>
      <c r="S115" s="5"/>
      <c r="T115" s="5"/>
    </row>
    <row r="116" spans="15:20">
      <c r="O116" s="5">
        <f ca="1"/>
        <v>27.35796256406654</v>
      </c>
      <c r="P116" s="5">
        <f ca="1"/>
        <v>-2.9071115111487353</v>
      </c>
      <c r="Q116" s="5"/>
      <c r="S116" s="5"/>
      <c r="T116" s="5"/>
    </row>
    <row r="117" spans="15:20">
      <c r="O117" s="5">
        <f ca="1"/>
        <v>29.072332727389664</v>
      </c>
      <c r="P117" s="5">
        <f ca="1"/>
        <v>-2.4406381656668357</v>
      </c>
      <c r="Q117" s="5"/>
      <c r="S117" s="5"/>
      <c r="T117" s="5"/>
    </row>
    <row r="118" spans="15:20">
      <c r="O118" s="5">
        <f ca="1"/>
        <v>28.230230845599579</v>
      </c>
      <c r="P118" s="5">
        <f ca="1"/>
        <v>-3.8018496125737284</v>
      </c>
      <c r="Q118" s="5"/>
      <c r="S118" s="5"/>
      <c r="T118" s="5"/>
    </row>
    <row r="119" spans="15:20">
      <c r="O119" s="5">
        <f ca="1"/>
        <v>23.852542886123125</v>
      </c>
      <c r="P119" s="5">
        <f ca="1"/>
        <v>-2.6624977282771409</v>
      </c>
      <c r="Q119" s="5"/>
      <c r="S119" s="5"/>
      <c r="T119" s="5"/>
    </row>
    <row r="120" spans="15:20">
      <c r="O120" s="5">
        <f ca="1"/>
        <v>47.042247084999602</v>
      </c>
      <c r="P120" s="5">
        <f ca="1"/>
        <v>-3.6058429249081057</v>
      </c>
      <c r="Q120" s="5"/>
      <c r="S120" s="5"/>
      <c r="T120" s="5"/>
    </row>
    <row r="121" spans="15:20">
      <c r="O121" s="5">
        <f ca="1"/>
        <v>45.725076196857017</v>
      </c>
      <c r="P121" s="5">
        <f ca="1"/>
        <v>-3.2822457463438104</v>
      </c>
      <c r="Q121" s="5"/>
      <c r="S121" s="5"/>
      <c r="T121" s="5"/>
    </row>
    <row r="122" spans="15:20">
      <c r="O122" s="5">
        <f ca="1"/>
        <v>49.778250850423149</v>
      </c>
      <c r="P122" s="5">
        <f ca="1"/>
        <v>-3.5004686291980711</v>
      </c>
      <c r="Q122" s="5"/>
      <c r="S122" s="5"/>
      <c r="T122" s="5"/>
    </row>
    <row r="123" spans="15:20">
      <c r="O123" s="5">
        <f ca="1"/>
        <v>48.903145250623282</v>
      </c>
      <c r="P123" s="5">
        <f ca="1"/>
        <v>-3.3659040797976063</v>
      </c>
      <c r="Q123" s="5"/>
      <c r="S123" s="5"/>
      <c r="T123" s="5"/>
    </row>
    <row r="124" spans="15:20">
      <c r="O124" s="5">
        <f ca="1"/>
        <v>48.847601782040805</v>
      </c>
      <c r="P124" s="5">
        <f ca="1"/>
        <v>-3.4290192711477347</v>
      </c>
      <c r="Q124" s="5"/>
      <c r="S124" s="5"/>
      <c r="T124" s="5"/>
    </row>
    <row r="125" spans="15:20">
      <c r="O125" s="5">
        <f ca="1"/>
        <v>31.888855408980692</v>
      </c>
      <c r="P125" s="5">
        <f ca="1"/>
        <v>-3.1891524573219749</v>
      </c>
      <c r="Q125" s="5"/>
      <c r="S125" s="5"/>
      <c r="T125" s="5"/>
    </row>
    <row r="126" spans="15:20">
      <c r="O126" s="5">
        <f ca="1"/>
        <v>29.16683433497105</v>
      </c>
      <c r="P126" s="5">
        <f ca="1"/>
        <v>-3.251941135346422</v>
      </c>
      <c r="Q126" s="5"/>
      <c r="S126" s="5"/>
      <c r="T126" s="5"/>
    </row>
    <row r="127" spans="15:20">
      <c r="O127" s="5">
        <f ca="1"/>
        <v>34.481611148731268</v>
      </c>
      <c r="P127" s="5">
        <f ca="1"/>
        <v>-2.7376415090167558</v>
      </c>
      <c r="Q127" s="5"/>
      <c r="S127" s="5"/>
      <c r="T127" s="5"/>
    </row>
    <row r="128" spans="15:20">
      <c r="O128" s="5">
        <f ca="1"/>
        <v>30.346437892297661</v>
      </c>
      <c r="P128" s="5">
        <f ca="1"/>
        <v>-3.3119922026616226</v>
      </c>
      <c r="Q128" s="5"/>
      <c r="S128" s="5"/>
      <c r="T128" s="5"/>
    </row>
    <row r="129" spans="15:20">
      <c r="O129" s="5">
        <f ca="1"/>
        <v>31.012171258688113</v>
      </c>
      <c r="P129" s="5">
        <f ca="1"/>
        <v>-2.6884566464083339</v>
      </c>
      <c r="Q129" s="5"/>
      <c r="S129" s="5"/>
      <c r="T129" s="5"/>
    </row>
    <row r="130" spans="15:20">
      <c r="O130" s="5">
        <f ca="1"/>
        <v>31.695361368226575</v>
      </c>
      <c r="P130" s="5">
        <f ca="1"/>
        <v>-3.3114205559113747</v>
      </c>
      <c r="Q130" s="5"/>
      <c r="S130" s="5"/>
      <c r="T130" s="5"/>
    </row>
    <row r="131" spans="15:20">
      <c r="O131" s="5">
        <f ca="1"/>
        <v>32.400145061869658</v>
      </c>
      <c r="P131" s="5">
        <f ca="1"/>
        <v>-3.3863513198866797</v>
      </c>
      <c r="Q131" s="5"/>
      <c r="S131" s="5"/>
      <c r="T131" s="5"/>
    </row>
    <row r="132" spans="15:20">
      <c r="O132" s="5">
        <f ca="1"/>
        <v>31.858356473722797</v>
      </c>
      <c r="P132" s="5">
        <f ca="1"/>
        <v>-3.9363785612360469</v>
      </c>
      <c r="Q132" s="5"/>
      <c r="S132" s="5"/>
      <c r="T132" s="5"/>
    </row>
    <row r="133" spans="15:20">
      <c r="O133" s="5">
        <f ca="1"/>
        <v>34.691755367120216</v>
      </c>
      <c r="P133" s="5">
        <f ca="1"/>
        <v>-2.2990011216211577</v>
      </c>
      <c r="Q133" s="5"/>
      <c r="S133" s="5"/>
      <c r="T133" s="5"/>
    </row>
    <row r="134" spans="15:20">
      <c r="O134" s="5">
        <f ca="1"/>
        <v>36.141847682697289</v>
      </c>
      <c r="P134" s="5">
        <f ca="1"/>
        <v>-3.3994259224046037</v>
      </c>
      <c r="Q134" s="5"/>
      <c r="S134" s="5"/>
      <c r="T134" s="5"/>
    </row>
    <row r="135" spans="15:20">
      <c r="O135" s="5">
        <f ca="1"/>
        <v>33.328202269252429</v>
      </c>
      <c r="P135" s="5">
        <f ca="1"/>
        <v>-2.8660245573204417</v>
      </c>
      <c r="Q135" s="5"/>
      <c r="S135" s="5"/>
      <c r="T135" s="5"/>
    </row>
    <row r="136" spans="15:20">
      <c r="O136" s="5">
        <f ca="1"/>
        <v>31.503982216722925</v>
      </c>
      <c r="P136" s="5">
        <f ca="1"/>
        <v>-3.2620880972954858</v>
      </c>
      <c r="Q136" s="5"/>
      <c r="S136" s="5"/>
      <c r="T136" s="5"/>
    </row>
    <row r="137" spans="15:20">
      <c r="O137" s="5">
        <f ca="1"/>
        <v>34.086505047735059</v>
      </c>
      <c r="P137" s="5">
        <f ca="1"/>
        <v>-3.8963691038970714</v>
      </c>
      <c r="Q137" s="5"/>
      <c r="S137" s="5"/>
      <c r="T137" s="5"/>
    </row>
    <row r="138" spans="15:20">
      <c r="O138" s="5">
        <f ca="1"/>
        <v>33.996075672073118</v>
      </c>
      <c r="P138" s="5">
        <f ca="1"/>
        <v>-3.5189588177537079</v>
      </c>
      <c r="Q138" s="5"/>
      <c r="S138" s="5"/>
      <c r="T138" s="5"/>
    </row>
    <row r="139" spans="15:20">
      <c r="O139" s="5">
        <f ca="1"/>
        <v>31.438374354328179</v>
      </c>
      <c r="P139" s="5">
        <f ca="1"/>
        <v>-3.058032415775934</v>
      </c>
      <c r="Q139" s="5"/>
      <c r="S139" s="5"/>
      <c r="T139" s="5"/>
    </row>
    <row r="140" spans="15:20">
      <c r="O140" s="5">
        <f ca="1"/>
        <v>34.607604194144713</v>
      </c>
      <c r="P140" s="5">
        <f ca="1"/>
        <v>-3.964878964710381</v>
      </c>
      <c r="Q140" s="5"/>
      <c r="S140" s="5"/>
      <c r="T140" s="5"/>
    </row>
    <row r="141" spans="15:20">
      <c r="O141" s="5">
        <f ca="1"/>
        <v>33.217224074209625</v>
      </c>
      <c r="P141" s="5">
        <f ca="1"/>
        <v>-3.8367242757797069</v>
      </c>
      <c r="Q141" s="5"/>
      <c r="S141" s="5"/>
      <c r="T141" s="5"/>
    </row>
    <row r="142" spans="15:20">
      <c r="O142" s="5">
        <f ca="1"/>
        <v>41.636298019138252</v>
      </c>
      <c r="P142" s="5">
        <f ca="1"/>
        <v>-3.3222828565137661</v>
      </c>
      <c r="Q142" s="5"/>
      <c r="S142" s="5"/>
      <c r="T142" s="5"/>
    </row>
    <row r="143" spans="15:20">
      <c r="O143" s="5">
        <f ca="1"/>
        <v>35.297090560537967</v>
      </c>
      <c r="P143" s="5">
        <f ca="1"/>
        <v>-3.784311980785112</v>
      </c>
      <c r="Q143" s="5"/>
      <c r="S143" s="5"/>
      <c r="T143" s="5"/>
    </row>
    <row r="144" spans="15:20">
      <c r="O144" s="5">
        <f ca="1"/>
        <v>36.859521442828196</v>
      </c>
      <c r="P144" s="5">
        <f ca="1"/>
        <v>-2.6841096729735483</v>
      </c>
      <c r="Q144" s="5"/>
      <c r="S144" s="5"/>
      <c r="T144" s="5"/>
    </row>
    <row r="145" spans="15:20">
      <c r="O145" s="5">
        <f ca="1"/>
        <v>43.619928878854815</v>
      </c>
      <c r="P145" s="5">
        <f ca="1"/>
        <v>-2.7252389284061778</v>
      </c>
      <c r="Q145" s="5"/>
      <c r="S145" s="5"/>
      <c r="T145" s="5"/>
    </row>
    <row r="146" spans="15:20">
      <c r="O146" s="5">
        <f ca="1"/>
        <v>46.492306383442063</v>
      </c>
      <c r="P146" s="5">
        <f ca="1"/>
        <v>-3.1097022827364009</v>
      </c>
      <c r="Q146" s="5"/>
      <c r="S146" s="5"/>
      <c r="T146" s="5"/>
    </row>
    <row r="147" spans="15:20">
      <c r="O147" s="5">
        <f ca="1"/>
        <v>43.036269178906046</v>
      </c>
      <c r="P147" s="5">
        <f ca="1"/>
        <v>-2.078034771901069</v>
      </c>
      <c r="Q147" s="5"/>
      <c r="S147" s="5"/>
      <c r="T147" s="5"/>
    </row>
    <row r="148" spans="15:20">
      <c r="O148" s="5">
        <f ca="1"/>
        <v>48.726319917674218</v>
      </c>
      <c r="P148" s="5">
        <f ca="1"/>
        <v>-3.1810909036513078</v>
      </c>
      <c r="Q148" s="5"/>
      <c r="S148" s="5"/>
      <c r="T148" s="5"/>
    </row>
    <row r="149" spans="15:20">
      <c r="O149" s="5">
        <f ca="1"/>
        <v>44.0433885570095</v>
      </c>
      <c r="P149" s="5">
        <f ca="1"/>
        <v>-2.7568349653533533</v>
      </c>
      <c r="Q149" s="5"/>
      <c r="S149" s="5"/>
      <c r="T149" s="5"/>
    </row>
    <row r="150" spans="15:20">
      <c r="O150" s="5">
        <f ca="1"/>
        <v>47.099334249043075</v>
      </c>
      <c r="P150" s="5">
        <f ca="1"/>
        <v>-2.5449830919148226</v>
      </c>
      <c r="Q150" s="5"/>
      <c r="S150" s="5"/>
      <c r="T150" s="5"/>
    </row>
    <row r="151" spans="15:20">
      <c r="O151" s="5">
        <f ca="1"/>
        <v>47.253619428137313</v>
      </c>
      <c r="P151" s="5">
        <f ca="1"/>
        <v>-3.193110453623528</v>
      </c>
      <c r="Q151" s="5"/>
      <c r="S151" s="5"/>
      <c r="T151" s="5"/>
    </row>
    <row r="152" spans="15:20">
      <c r="O152" s="5">
        <f ca="1"/>
        <v>47.56445412120155</v>
      </c>
      <c r="P152" s="5">
        <f ca="1"/>
        <v>-3.1759463734717301</v>
      </c>
      <c r="Q152" s="5"/>
      <c r="S152" s="5"/>
      <c r="T152" s="5"/>
    </row>
    <row r="153" spans="15:20">
      <c r="O153" s="5">
        <f ca="1"/>
        <v>47.338991496312957</v>
      </c>
      <c r="P153" s="5">
        <f ca="1"/>
        <v>-2.6760713464888113</v>
      </c>
      <c r="Q153" s="5"/>
      <c r="S153" s="5"/>
      <c r="T153" s="5"/>
    </row>
    <row r="154" spans="15:20">
      <c r="O154" s="5">
        <f ca="1"/>
        <v>50.226384728683257</v>
      </c>
      <c r="P154" s="5">
        <f ca="1"/>
        <v>-2.3762557618234954</v>
      </c>
      <c r="Q154" s="5"/>
      <c r="S154" s="5"/>
      <c r="T154" s="5"/>
    </row>
    <row r="155" spans="15:20">
      <c r="O155" s="5">
        <f ca="1"/>
        <v>40.257641667616227</v>
      </c>
      <c r="P155" s="5">
        <f ca="1"/>
        <v>-2.1707852261684577</v>
      </c>
      <c r="Q155" s="5"/>
      <c r="S155" s="5"/>
      <c r="T155" s="5"/>
    </row>
    <row r="156" spans="15:20">
      <c r="O156" s="5">
        <f ca="1"/>
        <v>43.880647383645062</v>
      </c>
      <c r="P156" s="5">
        <f ca="1"/>
        <v>-2.8429261528182419</v>
      </c>
      <c r="Q156" s="5"/>
      <c r="S156" s="5"/>
      <c r="T156" s="5"/>
    </row>
    <row r="157" spans="15:20">
      <c r="O157" s="5">
        <f ca="1"/>
        <v>43.754839322846351</v>
      </c>
      <c r="P157" s="5">
        <f ca="1"/>
        <v>-3.0901256430245376</v>
      </c>
      <c r="Q157" s="5"/>
      <c r="S157" s="5"/>
      <c r="T157" s="5"/>
    </row>
    <row r="158" spans="15:20">
      <c r="O158" s="5">
        <f ca="1"/>
        <v>38.203991969927571</v>
      </c>
      <c r="P158" s="5">
        <f ca="1"/>
        <v>-3.5072718402920788</v>
      </c>
      <c r="Q158" s="5"/>
      <c r="S158" s="5"/>
      <c r="T158" s="5"/>
    </row>
    <row r="159" spans="15:20">
      <c r="O159" s="5">
        <f ca="1"/>
        <v>38.259605815395759</v>
      </c>
      <c r="P159" s="5">
        <f ca="1"/>
        <v>-2.9632582840868058</v>
      </c>
      <c r="Q159" s="5"/>
      <c r="S159" s="5"/>
      <c r="T159" s="5"/>
    </row>
    <row r="160" spans="15:20">
      <c r="O160" s="5">
        <f ca="1"/>
        <v>36.913684221370723</v>
      </c>
      <c r="P160" s="5">
        <f ca="1"/>
        <v>-2.3905660748472979</v>
      </c>
      <c r="Q160" s="5"/>
      <c r="S160" s="5"/>
      <c r="T160" s="5"/>
    </row>
    <row r="161" spans="15:20">
      <c r="O161" s="5">
        <f ca="1"/>
        <v>35.139786945677415</v>
      </c>
      <c r="P161" s="5">
        <f ca="1"/>
        <v>-2.1154682998614414</v>
      </c>
      <c r="Q161" s="5"/>
      <c r="S161" s="5"/>
      <c r="T161" s="5"/>
    </row>
    <row r="162" spans="15:20">
      <c r="O162" s="5">
        <f ca="1"/>
        <v>34.820215128825794</v>
      </c>
      <c r="P162" s="5">
        <f ca="1"/>
        <v>-2.0193208202916519</v>
      </c>
      <c r="Q162" s="5"/>
      <c r="S162" s="5"/>
      <c r="T162" s="5"/>
    </row>
    <row r="163" spans="15:20">
      <c r="O163" s="5">
        <f ca="1"/>
        <v>34.497755652949607</v>
      </c>
      <c r="P163" s="5">
        <f ca="1"/>
        <v>-2.059083767711241</v>
      </c>
      <c r="Q163" s="5"/>
      <c r="S163" s="5"/>
      <c r="T163" s="5"/>
    </row>
    <row r="164" spans="15:20">
      <c r="O164" s="5">
        <f ca="1"/>
        <v>37.528882987987799</v>
      </c>
      <c r="P164" s="5">
        <f ca="1"/>
        <v>-2.9236306606366327</v>
      </c>
      <c r="Q164" s="5"/>
      <c r="S164" s="5"/>
      <c r="T164" s="5"/>
    </row>
    <row r="165" spans="15:20">
      <c r="O165" s="5">
        <f ca="1"/>
        <v>39.281735963088927</v>
      </c>
      <c r="P165" s="5">
        <f ca="1"/>
        <v>-2.8398333133132345</v>
      </c>
      <c r="Q165" s="5"/>
      <c r="S165" s="5"/>
      <c r="T165" s="5"/>
    </row>
    <row r="166" spans="15:20">
      <c r="O166" s="5">
        <f ca="1"/>
        <v>40.455171899873612</v>
      </c>
      <c r="P166" s="5">
        <f ca="1"/>
        <v>-2.2215169727937054</v>
      </c>
      <c r="Q166" s="5"/>
      <c r="S166" s="5"/>
      <c r="T166" s="5"/>
    </row>
    <row r="167" spans="15:20">
      <c r="O167" s="5">
        <f ca="1"/>
        <v>37.01875283726794</v>
      </c>
      <c r="P167" s="5">
        <f ca="1"/>
        <v>-3.8483611220078053</v>
      </c>
      <c r="Q167" s="5"/>
      <c r="S167" s="5"/>
      <c r="T167" s="5"/>
    </row>
    <row r="168" spans="15:20">
      <c r="O168" s="5">
        <f ca="1"/>
        <v>36.965107733977931</v>
      </c>
      <c r="P168" s="5">
        <f ca="1"/>
        <v>-3.1440372398324152</v>
      </c>
      <c r="Q168" s="5"/>
      <c r="S168" s="5"/>
      <c r="T168" s="5"/>
    </row>
    <row r="169" spans="15:20">
      <c r="O169" s="5">
        <f ca="1"/>
        <v>37.857893710622875</v>
      </c>
      <c r="P169" s="5">
        <f ca="1"/>
        <v>-3.9397615142537878</v>
      </c>
      <c r="Q169" s="5"/>
      <c r="S169" s="5"/>
      <c r="T169" s="5"/>
    </row>
    <row r="170" spans="15:20">
      <c r="O170" s="5">
        <f ca="1"/>
        <v>41.477428987358373</v>
      </c>
      <c r="P170" s="5">
        <f ca="1"/>
        <v>-2.0834402214234782</v>
      </c>
      <c r="Q170" s="5"/>
      <c r="S170" s="5"/>
      <c r="T170" s="5"/>
    </row>
    <row r="171" spans="15:20">
      <c r="O171" s="5">
        <f ca="1"/>
        <v>43.013415697386641</v>
      </c>
      <c r="P171" s="5">
        <f ca="1"/>
        <v>-3.9242003306546378</v>
      </c>
      <c r="Q171" s="5"/>
      <c r="S171" s="5"/>
      <c r="T171" s="5"/>
    </row>
    <row r="172" spans="15:20">
      <c r="O172" s="5">
        <f ca="1"/>
        <v>40.460976614712884</v>
      </c>
      <c r="P172" s="5">
        <f ca="1"/>
        <v>-3.86885068325899</v>
      </c>
      <c r="Q172" s="5"/>
      <c r="S172" s="5"/>
      <c r="T172" s="5"/>
    </row>
    <row r="173" spans="15:20">
      <c r="O173" s="5">
        <f ca="1"/>
        <v>39.21521018270424</v>
      </c>
      <c r="P173" s="5">
        <f ca="1"/>
        <v>-3.7914230685080219</v>
      </c>
      <c r="Q173" s="5"/>
      <c r="S173" s="5"/>
      <c r="T173" s="5"/>
    </row>
    <row r="174" spans="15:20">
      <c r="O174" s="5">
        <f ca="1"/>
        <v>41.363056680981387</v>
      </c>
      <c r="P174" s="5">
        <f ca="1"/>
        <v>-2.6750001988257361</v>
      </c>
      <c r="Q174" s="5"/>
      <c r="S174" s="5"/>
      <c r="T174" s="5"/>
    </row>
    <row r="175" spans="15:20">
      <c r="O175" s="5">
        <f ca="1"/>
        <v>29.658001787592241</v>
      </c>
      <c r="P175" s="5">
        <f ca="1"/>
        <v>-2.1173575036113093</v>
      </c>
      <c r="Q175" s="5"/>
      <c r="S175" s="5"/>
      <c r="T175" s="5"/>
    </row>
    <row r="176" spans="15:20">
      <c r="O176" s="5">
        <f ca="1"/>
        <v>28.069174366119007</v>
      </c>
      <c r="P176" s="5">
        <f ca="1"/>
        <v>-3.2589192991182863</v>
      </c>
      <c r="Q176" s="5"/>
      <c r="S176" s="5"/>
      <c r="T176" s="5"/>
    </row>
    <row r="177" spans="15:20">
      <c r="O177" s="5">
        <f ca="1"/>
        <v>32.859801446128628</v>
      </c>
      <c r="P177" s="5">
        <f ca="1"/>
        <v>-2.3161570648072987</v>
      </c>
      <c r="Q177" s="5"/>
      <c r="S177" s="5"/>
      <c r="T177" s="5"/>
    </row>
    <row r="178" spans="15:20">
      <c r="O178" s="5">
        <f ca="1"/>
        <v>27.542444059179171</v>
      </c>
      <c r="P178" s="5">
        <f ca="1"/>
        <v>-3.869619171562432</v>
      </c>
      <c r="Q178" s="5"/>
      <c r="S178" s="5"/>
      <c r="T178" s="5"/>
    </row>
    <row r="179" spans="15:20">
      <c r="O179" s="5">
        <f ca="1"/>
        <v>29.173963263259072</v>
      </c>
      <c r="P179" s="5">
        <f ca="1"/>
        <v>-3.6767048875428343</v>
      </c>
      <c r="Q179" s="5"/>
      <c r="S179" s="5"/>
      <c r="T179" s="5"/>
    </row>
    <row r="180" spans="15:20">
      <c r="O180" s="5">
        <f ca="1"/>
        <v>49.702375916962019</v>
      </c>
      <c r="P180" s="5">
        <f ca="1"/>
        <v>-2.5330402214584957</v>
      </c>
      <c r="Q180" s="5"/>
      <c r="S180" s="5"/>
      <c r="T180" s="5"/>
    </row>
    <row r="181" spans="15:20">
      <c r="O181" s="5">
        <f ca="1"/>
        <v>52.431208245458834</v>
      </c>
      <c r="P181" s="5">
        <f ca="1"/>
        <v>-2.219768415521977</v>
      </c>
      <c r="Q181" s="5"/>
      <c r="S181" s="5"/>
      <c r="T181" s="5"/>
    </row>
    <row r="182" spans="15:20">
      <c r="O182" s="5">
        <f ca="1"/>
        <v>50.917799914031377</v>
      </c>
      <c r="P182" s="5">
        <f ca="1"/>
        <v>-3.5720514252895357</v>
      </c>
      <c r="Q182" s="5"/>
      <c r="S182" s="5"/>
      <c r="T182" s="5"/>
    </row>
    <row r="183" spans="15:20">
      <c r="O183" s="5">
        <f ca="1"/>
        <v>50.648688036289187</v>
      </c>
      <c r="P183" s="5">
        <f ca="1"/>
        <v>-3.2505524029475423</v>
      </c>
      <c r="Q183" s="5"/>
      <c r="S183" s="5"/>
      <c r="T183" s="5"/>
    </row>
    <row r="184" spans="15:20">
      <c r="O184" s="5">
        <f ca="1"/>
        <v>51.459830927268662</v>
      </c>
      <c r="P184" s="5">
        <f ca="1"/>
        <v>-3.1607889508209475</v>
      </c>
      <c r="Q184" s="5"/>
      <c r="S184" s="5"/>
      <c r="T184" s="5"/>
    </row>
    <row r="185" spans="15:20">
      <c r="O185" s="5">
        <f ca="1"/>
        <v>28.526898794186184</v>
      </c>
      <c r="P185" s="5">
        <f ca="1"/>
        <v>-2.0566650632845844</v>
      </c>
      <c r="Q185" s="5"/>
      <c r="S185" s="5"/>
      <c r="T185" s="5"/>
    </row>
    <row r="186" spans="15:20">
      <c r="O186" s="5">
        <f ca="1"/>
        <v>29.21407797224261</v>
      </c>
      <c r="P186" s="5">
        <f ca="1"/>
        <v>-3.4540137506980306</v>
      </c>
      <c r="Q186" s="5"/>
      <c r="S186" s="5"/>
      <c r="T186" s="5"/>
    </row>
    <row r="187" spans="15:20">
      <c r="O187" s="5">
        <f ca="1"/>
        <v>31.009032071280277</v>
      </c>
      <c r="P187" s="5">
        <f ca="1"/>
        <v>-2.3026587095698297</v>
      </c>
      <c r="Q187" s="5"/>
      <c r="S187" s="5"/>
      <c r="T187" s="5"/>
    </row>
    <row r="188" spans="15:20">
      <c r="O188" s="5">
        <f ca="1"/>
        <v>24.733264743914539</v>
      </c>
      <c r="P188" s="5">
        <f ca="1"/>
        <v>-3.2934106625336717</v>
      </c>
      <c r="Q188" s="5"/>
      <c r="S188" s="5"/>
      <c r="T188" s="5"/>
    </row>
    <row r="189" spans="15:20">
      <c r="O189" s="5">
        <f ca="1"/>
        <v>28.052646927942618</v>
      </c>
      <c r="P189" s="5">
        <f ca="1"/>
        <v>-3.4102153339741301</v>
      </c>
      <c r="Q189" s="5"/>
      <c r="S189" s="5"/>
      <c r="T189" s="5"/>
    </row>
    <row r="190" spans="15:20">
      <c r="O190" s="5">
        <f ca="1"/>
        <v>23.322001940795598</v>
      </c>
      <c r="P190" s="5">
        <f ca="1"/>
        <v>-2.7002971719602398</v>
      </c>
      <c r="Q190" s="5"/>
      <c r="S190" s="5"/>
      <c r="T190" s="5"/>
    </row>
    <row r="191" spans="15:20">
      <c r="O191" s="5">
        <f ca="1"/>
        <v>22.048385101401706</v>
      </c>
      <c r="P191" s="5">
        <f ca="1"/>
        <v>-3.0907713606560443</v>
      </c>
      <c r="Q191" s="5"/>
      <c r="S191" s="5"/>
      <c r="T191" s="5"/>
    </row>
    <row r="192" spans="15:20">
      <c r="O192" s="5">
        <f ca="1"/>
        <v>17.435108661382341</v>
      </c>
      <c r="P192" s="5">
        <f ca="1"/>
        <v>-3.9010524952735111</v>
      </c>
      <c r="Q192" s="5"/>
      <c r="S192" s="5"/>
      <c r="T192" s="5"/>
    </row>
    <row r="193" spans="15:20">
      <c r="O193" s="5">
        <f ca="1"/>
        <v>21.512380165326043</v>
      </c>
      <c r="P193" s="5">
        <f ca="1"/>
        <v>-3.8656516180282399</v>
      </c>
      <c r="Q193" s="5"/>
      <c r="S193" s="5"/>
      <c r="T193" s="5"/>
    </row>
    <row r="194" spans="15:20">
      <c r="O194" s="5">
        <f ca="1"/>
        <v>20.344785016116578</v>
      </c>
      <c r="P194" s="5">
        <f ca="1"/>
        <v>-3.5419145557390235</v>
      </c>
      <c r="Q194" s="5"/>
      <c r="S194" s="5"/>
      <c r="T194" s="5"/>
    </row>
    <row r="195" spans="15:20">
      <c r="O195" s="5">
        <f ca="1"/>
        <v>46.501065291377095</v>
      </c>
      <c r="P195" s="5">
        <f ca="1"/>
        <v>-2.2454526884776906</v>
      </c>
      <c r="Q195" s="5"/>
      <c r="S195" s="5"/>
      <c r="T195" s="5"/>
    </row>
    <row r="196" spans="15:20">
      <c r="O196" s="5">
        <f ca="1"/>
        <v>43.318276600473737</v>
      </c>
      <c r="P196" s="5">
        <f ca="1"/>
        <v>-2.9269106708408366</v>
      </c>
      <c r="Q196" s="5"/>
      <c r="S196" s="5"/>
      <c r="T196" s="5"/>
    </row>
    <row r="197" spans="15:20">
      <c r="O197" s="5">
        <f ca="1"/>
        <v>41.647630435339948</v>
      </c>
      <c r="P197" s="5">
        <f ca="1"/>
        <v>-3.252191486040259</v>
      </c>
      <c r="Q197" s="5"/>
      <c r="S197" s="5"/>
      <c r="T197" s="5"/>
    </row>
    <row r="198" spans="15:20">
      <c r="O198" s="5">
        <f ca="1"/>
        <v>42.48289675108677</v>
      </c>
      <c r="P198" s="5">
        <f ca="1"/>
        <v>-2.2618834973592765</v>
      </c>
      <c r="Q198" s="5"/>
      <c r="S198" s="5"/>
      <c r="T198" s="5"/>
    </row>
    <row r="199" spans="15:20">
      <c r="O199" s="5">
        <f ca="1"/>
        <v>45.18088261751096</v>
      </c>
      <c r="P199" s="5">
        <f ca="1"/>
        <v>-3.1269129681343224</v>
      </c>
      <c r="Q199" s="5"/>
      <c r="S199" s="5"/>
      <c r="T199" s="5"/>
    </row>
    <row r="200" spans="15:20">
      <c r="O200" s="5">
        <f ca="1"/>
        <v>20.224602733737854</v>
      </c>
      <c r="P200" s="5">
        <f ca="1"/>
        <v>-2.7080884632596369</v>
      </c>
      <c r="Q200" s="5"/>
      <c r="S200" s="5"/>
      <c r="T200" s="5"/>
    </row>
    <row r="201" spans="15:20">
      <c r="O201" s="5">
        <f ca="1"/>
        <v>17.755981927510398</v>
      </c>
      <c r="P201" s="5">
        <f ca="1"/>
        <v>-2.9930704619786654</v>
      </c>
      <c r="Q201" s="5"/>
      <c r="S201" s="5"/>
      <c r="T201" s="5"/>
    </row>
    <row r="202" spans="15:20">
      <c r="O202" s="5">
        <f ca="1"/>
        <v>17.944329769419294</v>
      </c>
      <c r="P202" s="5">
        <f ca="1"/>
        <v>-2.0560298146505533</v>
      </c>
      <c r="Q202" s="5"/>
      <c r="S202" s="5"/>
      <c r="T202" s="5"/>
    </row>
    <row r="203" spans="15:20">
      <c r="O203" s="5">
        <f ca="1"/>
        <v>20.082404465790344</v>
      </c>
      <c r="P203" s="5">
        <f ca="1"/>
        <v>-3.0845387997970906</v>
      </c>
      <c r="Q203" s="5"/>
      <c r="S203" s="5"/>
      <c r="T203" s="5"/>
    </row>
    <row r="204" spans="15:20">
      <c r="O204" s="5">
        <f ca="1"/>
        <v>17.903132063950562</v>
      </c>
      <c r="P204" s="5">
        <f ca="1"/>
        <v>-2.3440247649522989</v>
      </c>
      <c r="Q204" s="5"/>
      <c r="S204" s="5"/>
      <c r="T204" s="5"/>
    </row>
    <row r="205" spans="15:20">
      <c r="O205" s="5">
        <f ca="1"/>
        <v>26.149709060288895</v>
      </c>
      <c r="P205" s="5">
        <f ca="1"/>
        <v>-3.2336584873781407</v>
      </c>
      <c r="Q205" s="5"/>
      <c r="S205" s="5"/>
      <c r="T205" s="5"/>
    </row>
    <row r="206" spans="15:20">
      <c r="O206" s="5">
        <f ca="1"/>
        <v>20.29579724134463</v>
      </c>
      <c r="P206" s="5">
        <f ca="1"/>
        <v>-2.8968338837059591</v>
      </c>
      <c r="Q206" s="5"/>
      <c r="S206" s="5"/>
      <c r="T206" s="5"/>
    </row>
    <row r="207" spans="15:20">
      <c r="O207" s="5">
        <f ca="1"/>
        <v>22.091140122731225</v>
      </c>
      <c r="P207" s="5">
        <f ca="1"/>
        <v>-3.2217570160745392</v>
      </c>
      <c r="Q207" s="5"/>
      <c r="S207" s="5"/>
      <c r="T207" s="5"/>
    </row>
    <row r="208" spans="15:20">
      <c r="O208" s="5">
        <f ca="1"/>
        <v>21.860521575041076</v>
      </c>
      <c r="P208" s="5">
        <f ca="1"/>
        <v>-3.7915590369526848</v>
      </c>
      <c r="Q208" s="5"/>
      <c r="S208" s="5"/>
      <c r="T208" s="5"/>
    </row>
    <row r="209" spans="15:20">
      <c r="O209" s="5">
        <f ca="1"/>
        <v>19.967507441169072</v>
      </c>
      <c r="P209" s="5">
        <f ca="1"/>
        <v>-2.4601051104762286</v>
      </c>
      <c r="Q209" s="5"/>
      <c r="S209" s="5"/>
      <c r="T209" s="5"/>
    </row>
    <row r="210" spans="15:20">
      <c r="O210" s="5">
        <f ca="1"/>
        <v>37.285185532987938</v>
      </c>
      <c r="P210" s="5">
        <f ca="1"/>
        <v>-2.4566018901817319</v>
      </c>
      <c r="Q210" s="5"/>
      <c r="S210" s="5"/>
      <c r="T210" s="5"/>
    </row>
    <row r="211" spans="15:20">
      <c r="O211" s="5">
        <f ca="1"/>
        <v>32.971090078757229</v>
      </c>
      <c r="P211" s="5">
        <f ca="1"/>
        <v>-2.3337912719567577</v>
      </c>
      <c r="Q211" s="5"/>
      <c r="S211" s="5"/>
      <c r="T211" s="5"/>
    </row>
    <row r="212" spans="15:20">
      <c r="O212" s="5">
        <f ca="1"/>
        <v>36.231783403944242</v>
      </c>
      <c r="P212" s="5">
        <f ca="1"/>
        <v>-2.8752457659672435</v>
      </c>
      <c r="Q212" s="5"/>
      <c r="S212" s="5"/>
      <c r="T212" s="5"/>
    </row>
    <row r="213" spans="15:20">
      <c r="O213" s="5">
        <f ca="1"/>
        <v>38.226448393749784</v>
      </c>
      <c r="P213" s="5">
        <f ca="1"/>
        <v>-2.3536076927821403</v>
      </c>
      <c r="Q213" s="5"/>
      <c r="S213" s="5"/>
      <c r="T213" s="5"/>
    </row>
    <row r="214" spans="15:20">
      <c r="O214" s="5">
        <f ca="1"/>
        <v>34.886635820187713</v>
      </c>
      <c r="P214" s="5">
        <f ca="1"/>
        <v>-3.5346548177514503</v>
      </c>
      <c r="Q214" s="5"/>
      <c r="S214" s="5"/>
      <c r="T214" s="5"/>
    </row>
    <row r="215" spans="15:20">
      <c r="O215" s="5">
        <f ca="1"/>
        <v>19.822438290308021</v>
      </c>
      <c r="P215" s="5">
        <f ca="1"/>
        <v>-2.8477984145576438</v>
      </c>
      <c r="Q215" s="5"/>
      <c r="S215" s="5"/>
      <c r="T215" s="5"/>
    </row>
    <row r="216" spans="15:20">
      <c r="O216" s="5">
        <f ca="1"/>
        <v>25.761847414806201</v>
      </c>
      <c r="P216" s="5">
        <f ca="1"/>
        <v>-2.6807771818088648</v>
      </c>
      <c r="Q216" s="5"/>
      <c r="S216" s="5"/>
      <c r="T216" s="5"/>
    </row>
    <row r="217" spans="15:20">
      <c r="O217" s="5">
        <f ca="1"/>
        <v>20.606024767108519</v>
      </c>
      <c r="P217" s="5">
        <f ca="1"/>
        <v>-3.8264236679514925</v>
      </c>
      <c r="Q217" s="5"/>
      <c r="S217" s="5"/>
      <c r="T217" s="5"/>
    </row>
    <row r="218" spans="15:20">
      <c r="O218" s="5">
        <f ca="1"/>
        <v>17.791660795628413</v>
      </c>
      <c r="P218" s="5">
        <f ca="1"/>
        <v>-2.0027023890194031</v>
      </c>
      <c r="Q218" s="5"/>
      <c r="S218" s="5"/>
      <c r="T218" s="5"/>
    </row>
    <row r="219" spans="15:20">
      <c r="O219" s="5">
        <f ca="1"/>
        <v>27.040999461687278</v>
      </c>
      <c r="P219" s="5">
        <f ca="1"/>
        <v>-3.8843801013065078</v>
      </c>
      <c r="Q219" s="5"/>
      <c r="S219" s="5"/>
      <c r="T219" s="5"/>
    </row>
    <row r="220" spans="15:20">
      <c r="O220" s="5">
        <f ca="1"/>
        <v>33.461392614389808</v>
      </c>
      <c r="P220" s="5">
        <f ca="1"/>
        <v>-3.9945552868476133</v>
      </c>
      <c r="Q220" s="5"/>
      <c r="S220" s="5"/>
      <c r="T220" s="5"/>
    </row>
    <row r="221" spans="15:20">
      <c r="O221" s="5">
        <f ca="1"/>
        <v>35.581625171601999</v>
      </c>
      <c r="P221" s="5">
        <f ca="1"/>
        <v>-2.4491713327260518</v>
      </c>
      <c r="Q221" s="5"/>
      <c r="S221" s="5"/>
      <c r="T221" s="5"/>
    </row>
    <row r="222" spans="15:20">
      <c r="O222" s="5">
        <f ca="1"/>
        <v>38.113061833099714</v>
      </c>
      <c r="P222" s="5">
        <f ca="1"/>
        <v>-2.257351642416273</v>
      </c>
      <c r="Q222" s="5"/>
      <c r="S222" s="5"/>
      <c r="T222" s="5"/>
    </row>
    <row r="223" spans="15:20">
      <c r="O223" s="5">
        <f ca="1"/>
        <v>34.857758471382546</v>
      </c>
      <c r="P223" s="5">
        <f ca="1"/>
        <v>-3.2069182733949519</v>
      </c>
      <c r="Q223" s="5"/>
      <c r="S223" s="5"/>
      <c r="T223" s="5"/>
    </row>
    <row r="224" spans="15:20">
      <c r="O224" s="5">
        <f ca="1"/>
        <v>32.16890560722787</v>
      </c>
      <c r="P224" s="5">
        <f ca="1"/>
        <v>-2.9647886073249539</v>
      </c>
      <c r="Q224" s="5"/>
      <c r="S224" s="5"/>
      <c r="T224" s="5"/>
    </row>
    <row r="225" spans="15:20">
      <c r="O225" s="5">
        <f ca="1"/>
        <v>24.982899955615849</v>
      </c>
      <c r="P225" s="5">
        <f ca="1"/>
        <v>-3.5684803572114698</v>
      </c>
      <c r="Q225" s="5"/>
      <c r="S225" s="5"/>
      <c r="T225" s="5"/>
    </row>
    <row r="226" spans="15:20">
      <c r="O226" s="5">
        <f ca="1"/>
        <v>29.859981451096765</v>
      </c>
      <c r="P226" s="5">
        <f ca="1"/>
        <v>-3.7667111019466275</v>
      </c>
      <c r="Q226" s="5"/>
      <c r="S226" s="5"/>
      <c r="T226" s="5"/>
    </row>
    <row r="227" spans="15:20">
      <c r="O227" s="5">
        <f ca="1"/>
        <v>27.610925249839845</v>
      </c>
      <c r="P227" s="5">
        <f ca="1"/>
        <v>-3.1248744584686721</v>
      </c>
      <c r="Q227" s="5"/>
      <c r="S227" s="5"/>
      <c r="T227" s="5"/>
    </row>
    <row r="228" spans="15:20">
      <c r="O228" s="5">
        <f ca="1"/>
        <v>23.370387801032507</v>
      </c>
      <c r="P228" s="5">
        <f ca="1"/>
        <v>-3.8378835824411848</v>
      </c>
      <c r="Q228" s="5"/>
      <c r="S228" s="5"/>
      <c r="T228" s="5"/>
    </row>
    <row r="229" spans="15:20">
      <c r="O229" s="5">
        <f ca="1"/>
        <v>28.351193736284085</v>
      </c>
      <c r="P229" s="5">
        <f ca="1"/>
        <v>-3.6178753168878153</v>
      </c>
      <c r="Q229" s="5"/>
      <c r="S229" s="5"/>
      <c r="T229" s="5"/>
    </row>
    <row r="230" spans="15:20">
      <c r="O230" s="5">
        <f ca="1"/>
        <v>33.161682640484393</v>
      </c>
      <c r="P230" s="5">
        <f ca="1"/>
        <v>-2.1195728351192971</v>
      </c>
      <c r="Q230" s="5"/>
      <c r="S230" s="5"/>
      <c r="T230" s="5"/>
    </row>
    <row r="231" spans="15:20">
      <c r="O231" s="5">
        <f ca="1"/>
        <v>32.53634119742155</v>
      </c>
      <c r="P231" s="5">
        <f ca="1"/>
        <v>-2.1768346871393494</v>
      </c>
      <c r="Q231" s="5"/>
      <c r="S231" s="5"/>
      <c r="T231" s="5"/>
    </row>
    <row r="232" spans="15:20">
      <c r="O232" s="5">
        <f ca="1"/>
        <v>36.940217045969469</v>
      </c>
      <c r="P232" s="5">
        <f ca="1"/>
        <v>-2.3483498206407458</v>
      </c>
      <c r="Q232" s="5"/>
      <c r="S232" s="5"/>
      <c r="T232" s="5"/>
    </row>
    <row r="233" spans="15:20">
      <c r="O233" s="5">
        <f ca="1"/>
        <v>35.159060607452844</v>
      </c>
      <c r="P233" s="5">
        <f ca="1"/>
        <v>-2.827999140312861</v>
      </c>
      <c r="Q233" s="5"/>
      <c r="S233" s="5"/>
      <c r="T233" s="5"/>
    </row>
    <row r="234" spans="15:20">
      <c r="O234" s="5">
        <f ca="1"/>
        <v>34.270139747644478</v>
      </c>
      <c r="P234" s="5">
        <f ca="1"/>
        <v>-3.6692261099276222</v>
      </c>
      <c r="Q234" s="5"/>
      <c r="S234" s="5"/>
      <c r="T234" s="5"/>
    </row>
    <row r="235" spans="15:20">
      <c r="O235" s="5">
        <f ca="1"/>
        <v>33.179234308412127</v>
      </c>
      <c r="P235" s="5">
        <f ca="1"/>
        <v>-3.7142018944524047</v>
      </c>
      <c r="Q235" s="5"/>
      <c r="S235" s="5"/>
      <c r="T235" s="5"/>
    </row>
    <row r="236" spans="15:20">
      <c r="O236" s="5">
        <f ca="1"/>
        <v>31.775876503930608</v>
      </c>
      <c r="P236" s="5">
        <f ca="1"/>
        <v>-3.414861754636862</v>
      </c>
      <c r="Q236" s="5"/>
      <c r="S236" s="5"/>
      <c r="T236" s="5"/>
    </row>
    <row r="237" spans="15:20">
      <c r="O237" s="5">
        <f ca="1"/>
        <v>31.878880095431111</v>
      </c>
      <c r="P237" s="5">
        <f ca="1"/>
        <v>-3.7575243941459679</v>
      </c>
      <c r="Q237" s="5"/>
      <c r="S237" s="5"/>
      <c r="T237" s="5"/>
    </row>
    <row r="238" spans="15:20">
      <c r="O238" s="5">
        <f ca="1"/>
        <v>34.959879888611894</v>
      </c>
      <c r="P238" s="5">
        <f ca="1"/>
        <v>-3.7490526534009145</v>
      </c>
      <c r="Q238" s="5"/>
      <c r="S238" s="5"/>
      <c r="T238" s="5"/>
    </row>
    <row r="239" spans="15:20">
      <c r="O239" s="5">
        <f ca="1"/>
        <v>32.834973361753271</v>
      </c>
      <c r="P239" s="5">
        <f ca="1"/>
        <v>-3.5567153721679032</v>
      </c>
      <c r="Q239" s="5"/>
      <c r="S239" s="5"/>
      <c r="T239" s="5"/>
    </row>
    <row r="240" spans="15:20">
      <c r="O240" s="5">
        <f ca="1"/>
        <v>15.802583332865449</v>
      </c>
      <c r="P240" s="5">
        <f ca="1"/>
        <v>-2.2950959322429982</v>
      </c>
      <c r="Q240" s="5"/>
      <c r="S240" s="5"/>
      <c r="T240" s="5"/>
    </row>
    <row r="241" spans="15:20">
      <c r="O241" s="5">
        <f ca="1"/>
        <v>19.806824789669054</v>
      </c>
      <c r="P241" s="5">
        <f ca="1"/>
        <v>-2.980200539956356</v>
      </c>
      <c r="Q241" s="5"/>
      <c r="S241" s="5"/>
      <c r="T241" s="5"/>
    </row>
    <row r="242" spans="15:20">
      <c r="O242" s="5">
        <f ca="1"/>
        <v>20.508053237101407</v>
      </c>
      <c r="P242" s="5">
        <f ca="1"/>
        <v>-2.4348490941162098</v>
      </c>
      <c r="Q242" s="5"/>
      <c r="S242" s="5"/>
      <c r="T242" s="5"/>
    </row>
    <row r="243" spans="15:20">
      <c r="O243" s="5">
        <f ca="1"/>
        <v>21.504372256765674</v>
      </c>
      <c r="P243" s="5">
        <f ca="1"/>
        <v>-2.3459173810682152</v>
      </c>
      <c r="Q243" s="5"/>
      <c r="S243" s="5"/>
      <c r="T243" s="5"/>
    </row>
    <row r="244" spans="15:20">
      <c r="O244" s="5">
        <f ca="1"/>
        <v>18.508174478588895</v>
      </c>
      <c r="P244" s="5">
        <f ca="1"/>
        <v>-2.9570062660358531</v>
      </c>
      <c r="Q244" s="5"/>
      <c r="S244" s="5"/>
      <c r="T244" s="5"/>
    </row>
    <row r="245" spans="15:20">
      <c r="O245" s="5">
        <f ca="1"/>
        <v>34.340620779988107</v>
      </c>
      <c r="P245" s="5">
        <f ca="1"/>
        <v>-2.7895121886900327</v>
      </c>
      <c r="Q245" s="5"/>
      <c r="S245" s="5"/>
      <c r="T245" s="5"/>
    </row>
    <row r="246" spans="15:20">
      <c r="O246" s="5">
        <f ca="1"/>
        <v>32.204856636919629</v>
      </c>
      <c r="P246" s="5">
        <f ca="1"/>
        <v>-3.1909145206342147</v>
      </c>
      <c r="Q246" s="5"/>
      <c r="S246" s="5"/>
      <c r="T246" s="5"/>
    </row>
    <row r="247" spans="15:20">
      <c r="O247" s="5">
        <f ca="1"/>
        <v>30.899356659823034</v>
      </c>
      <c r="P247" s="5">
        <f ca="1"/>
        <v>-3.245045839729205</v>
      </c>
      <c r="Q247" s="5"/>
      <c r="S247" s="5"/>
      <c r="T247" s="5"/>
    </row>
    <row r="248" spans="15:20">
      <c r="O248" s="5">
        <f ca="1"/>
        <v>26.521423114041987</v>
      </c>
      <c r="P248" s="5">
        <f ca="1"/>
        <v>-3.8481651624171245</v>
      </c>
      <c r="Q248" s="5"/>
      <c r="S248" s="5"/>
      <c r="T248" s="5"/>
    </row>
    <row r="249" spans="15:20">
      <c r="O249" s="5">
        <f ca="1"/>
        <v>31.228591659302705</v>
      </c>
      <c r="P249" s="5">
        <f ca="1"/>
        <v>-3.1204296002334524</v>
      </c>
      <c r="Q249" s="5"/>
      <c r="S249" s="5"/>
      <c r="T249" s="5"/>
    </row>
    <row r="250" spans="15:20">
      <c r="O250" s="5">
        <f ca="1"/>
        <v>38.881058863357197</v>
      </c>
      <c r="P250" s="5">
        <f ca="1"/>
        <v>-2.663059189151987</v>
      </c>
      <c r="Q250" s="5"/>
      <c r="S250" s="5"/>
      <c r="T250" s="5"/>
    </row>
    <row r="251" spans="15:20">
      <c r="O251" s="5">
        <f ca="1"/>
        <v>32.881141879825108</v>
      </c>
      <c r="P251" s="5">
        <f ca="1"/>
        <v>-3.4167068965826584</v>
      </c>
      <c r="Q251" s="5"/>
      <c r="S251" s="5"/>
      <c r="T251" s="5"/>
    </row>
    <row r="252" spans="15:20">
      <c r="O252" s="5">
        <f ca="1"/>
        <v>38.428148135285674</v>
      </c>
      <c r="P252" s="5">
        <f ca="1"/>
        <v>-2.2403299950193842</v>
      </c>
      <c r="Q252" s="5"/>
      <c r="S252" s="5"/>
      <c r="T252" s="5"/>
    </row>
    <row r="253" spans="15:20">
      <c r="O253" s="5">
        <f ca="1"/>
        <v>33.74327214692179</v>
      </c>
      <c r="P253" s="5">
        <f ca="1"/>
        <v>-3.6267976976362077</v>
      </c>
      <c r="Q253" s="5"/>
      <c r="S253" s="5"/>
      <c r="T253" s="5"/>
    </row>
    <row r="254" spans="15:20">
      <c r="O254" s="5">
        <f ca="1"/>
        <v>35.532704082009538</v>
      </c>
      <c r="P254" s="5">
        <f ca="1"/>
        <v>-2.0623833142698658</v>
      </c>
      <c r="Q254" s="5"/>
      <c r="S254" s="5"/>
      <c r="T254" s="5"/>
    </row>
    <row r="255" spans="15:20">
      <c r="O255" s="5">
        <f ca="1"/>
        <v>43.921477346841925</v>
      </c>
      <c r="P255" s="5">
        <f ca="1"/>
        <v>-3.5434819828700128</v>
      </c>
      <c r="Q255" s="5"/>
      <c r="S255" s="5"/>
      <c r="T255" s="5"/>
    </row>
    <row r="256" spans="15:20">
      <c r="O256" s="5">
        <f ca="1"/>
        <v>43.399287176968933</v>
      </c>
      <c r="P256" s="5">
        <f ca="1"/>
        <v>-2.4470348637541584</v>
      </c>
      <c r="Q256" s="5"/>
      <c r="S256" s="5"/>
      <c r="T256" s="5"/>
    </row>
    <row r="257" spans="15:20">
      <c r="O257" s="5">
        <f ca="1"/>
        <v>44.373805141549539</v>
      </c>
      <c r="P257" s="5">
        <f ca="1"/>
        <v>-3.7259870007209921</v>
      </c>
      <c r="Q257" s="5"/>
      <c r="S257" s="5"/>
      <c r="T257" s="5"/>
    </row>
    <row r="258" spans="15:20">
      <c r="O258" s="5">
        <f ca="1"/>
        <v>45.247744548926498</v>
      </c>
      <c r="P258" s="5">
        <f ca="1"/>
        <v>-2.0477205580362341</v>
      </c>
      <c r="Q258" s="5"/>
      <c r="S258" s="5"/>
      <c r="T258" s="5"/>
    </row>
    <row r="259" spans="15:20">
      <c r="O259" s="5">
        <f ca="1"/>
        <v>41.703137301625539</v>
      </c>
      <c r="P259" s="5">
        <f ca="1"/>
        <v>-2.1578688702633855</v>
      </c>
      <c r="Q259" s="5"/>
      <c r="S259" s="5"/>
      <c r="T259" s="5"/>
    </row>
    <row r="260" spans="15:20">
      <c r="O260" s="5">
        <f ca="1"/>
        <v>19.101811606622743</v>
      </c>
      <c r="P260" s="5">
        <f ca="1"/>
        <v>-3.5201762687484655</v>
      </c>
      <c r="Q260" s="5"/>
      <c r="S260" s="5"/>
      <c r="T260" s="5"/>
    </row>
    <row r="261" spans="15:20">
      <c r="O261" s="5">
        <f ca="1"/>
        <v>19.463050910413877</v>
      </c>
      <c r="P261" s="5">
        <f ca="1"/>
        <v>-2.2991031331120833</v>
      </c>
      <c r="Q261" s="5"/>
      <c r="S261" s="5"/>
      <c r="T261" s="5"/>
    </row>
    <row r="262" spans="15:20">
      <c r="O262" s="5">
        <f ca="1"/>
        <v>21.078953724849931</v>
      </c>
      <c r="P262" s="5">
        <f ca="1"/>
        <v>-3.7992290411770662</v>
      </c>
      <c r="Q262" s="5"/>
      <c r="S262" s="5"/>
      <c r="T262" s="5"/>
    </row>
    <row r="263" spans="15:20">
      <c r="O263" s="5">
        <f ca="1"/>
        <v>21.061299461528456</v>
      </c>
      <c r="P263" s="5">
        <f ca="1"/>
        <v>-2.1156183089257947</v>
      </c>
      <c r="Q263" s="5"/>
      <c r="S263" s="5"/>
      <c r="T263" s="5"/>
    </row>
    <row r="264" spans="15:20">
      <c r="O264" s="5">
        <f ca="1"/>
        <v>21.083194116202918</v>
      </c>
      <c r="P264" s="5">
        <f ca="1"/>
        <v>-3.9759427998006056</v>
      </c>
      <c r="Q264" s="5"/>
      <c r="S264" s="5"/>
      <c r="T264" s="5"/>
    </row>
    <row r="265" spans="15:20">
      <c r="O265" s="5">
        <f ca="1"/>
        <v>35.951436682272295</v>
      </c>
      <c r="P265" s="5">
        <f ca="1"/>
        <v>-3.3163846963516899</v>
      </c>
      <c r="Q265" s="5"/>
      <c r="S265" s="5"/>
      <c r="T265" s="5"/>
    </row>
    <row r="266" spans="15:20">
      <c r="O266" s="5">
        <f ca="1"/>
        <v>39.262406158384238</v>
      </c>
      <c r="P266" s="5">
        <f ca="1"/>
        <v>-3.3406156981141932</v>
      </c>
      <c r="Q266" s="5"/>
      <c r="S266" s="5"/>
      <c r="T266" s="5"/>
    </row>
    <row r="267" spans="15:20">
      <c r="O267" s="5">
        <f ca="1"/>
        <v>40.613394219994703</v>
      </c>
      <c r="P267" s="5">
        <f ca="1"/>
        <v>-3.9473780559036578</v>
      </c>
      <c r="Q267" s="5"/>
      <c r="S267" s="5"/>
      <c r="T267" s="5"/>
    </row>
    <row r="268" spans="15:20">
      <c r="O268" s="5">
        <f ca="1"/>
        <v>40.808124014400676</v>
      </c>
      <c r="P268" s="5">
        <f ca="1"/>
        <v>-3.0008003753926755</v>
      </c>
      <c r="Q268" s="5"/>
      <c r="S268" s="5"/>
      <c r="T268" s="5"/>
    </row>
    <row r="269" spans="15:20">
      <c r="O269" s="5">
        <f ca="1"/>
        <v>39.530708963680503</v>
      </c>
      <c r="P269" s="5">
        <f ca="1"/>
        <v>-2.1647599851733998</v>
      </c>
      <c r="Q269" s="5"/>
      <c r="S269" s="5"/>
      <c r="T269" s="5"/>
    </row>
    <row r="270" spans="15:20">
      <c r="O270" s="5">
        <f ca="1"/>
        <v>18.322318924092631</v>
      </c>
      <c r="P270" s="5">
        <f ca="1"/>
        <v>-3.518056589660612</v>
      </c>
      <c r="Q270" s="5"/>
      <c r="S270" s="5"/>
      <c r="T270" s="5"/>
    </row>
    <row r="271" spans="15:20">
      <c r="O271" s="5">
        <f ca="1"/>
        <v>20.739111471154114</v>
      </c>
      <c r="P271" s="5">
        <f ca="1"/>
        <v>-2.3469492846590883</v>
      </c>
      <c r="Q271" s="5"/>
      <c r="S271" s="5"/>
      <c r="T271" s="5"/>
    </row>
    <row r="272" spans="15:20">
      <c r="O272" s="5">
        <f ca="1"/>
        <v>20.937297464373803</v>
      </c>
      <c r="P272" s="5">
        <f ca="1"/>
        <v>-2.8003689739999187</v>
      </c>
      <c r="Q272" s="5"/>
      <c r="S272" s="5"/>
      <c r="T272" s="5"/>
    </row>
    <row r="273" spans="15:20">
      <c r="O273" s="5">
        <f ca="1"/>
        <v>19.639211620995763</v>
      </c>
      <c r="P273" s="5">
        <f ca="1"/>
        <v>-2.3875546618095349</v>
      </c>
      <c r="Q273" s="5"/>
      <c r="S273" s="5"/>
      <c r="T273" s="5"/>
    </row>
    <row r="274" spans="15:20">
      <c r="O274" s="5">
        <f ca="1"/>
        <v>18.425836803520667</v>
      </c>
      <c r="P274" s="5">
        <f ca="1"/>
        <v>-3.8456716308752488</v>
      </c>
      <c r="Q274" s="5"/>
      <c r="S274" s="5"/>
      <c r="T274" s="5"/>
    </row>
    <row r="275" spans="15:20">
      <c r="S275" s="5"/>
      <c r="T275" s="5"/>
    </row>
    <row r="276" spans="15:20">
      <c r="S276" s="5"/>
      <c r="T276" s="5"/>
    </row>
  </sheetData>
  <mergeCells count="1">
    <mergeCell ref="L4:M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Sheet1</vt:lpstr>
      <vt:lpstr>ANOVA_data</vt:lpstr>
      <vt:lpstr>Group</vt:lpstr>
      <vt:lpstr>mean</vt:lpstr>
      <vt:lpstr>s_b</vt:lpstr>
      <vt:lpstr>s_w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2019-10-19T15:09:02Z</dcterms:created>
  <dcterms:modified xsi:type="dcterms:W3CDTF">2026-09-22T08:33:02Z</dcterms:modified>
</cp:coreProperties>
</file>