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Mac\SynologyDrive\ClearStats\UserGuide\"/>
    </mc:Choice>
  </mc:AlternateContent>
  <xr:revisionPtr revIDLastSave="0" documentId="13_ncr:1_{E49F6383-B528-42CA-8946-E4715AE26039}" xr6:coauthVersionLast="47" xr6:coauthVersionMax="47" xr10:uidLastSave="{00000000-0000-0000-0000-000000000000}"/>
  <bookViews>
    <workbookView xWindow="15" yWindow="480" windowWidth="38385" windowHeight="21120" xr2:uid="{AA11CA11-B3EB-4AEA-8F27-63597130D8C0}"/>
  </bookViews>
  <sheets>
    <sheet name="VanDeemter" sheetId="1" r:id="rId1"/>
  </sheets>
  <definedNames>
    <definedName name="CLS_SystemSeed" hidden="1">506973255</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OLS" comment="OLS(Y, X): Y is single col, X can be multiple cols">_xlfn.LAMBDA(_xlpm.Y,_xlpm.X,
    _xlfn.LET(
        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
            _xlfn.VSTACK(
                _xlpm.coeffs,
                _xlpm.stderrs,
                _xlpm.MOE,
                _xlfn.HSTACK(_xlpm.sres, _xlpm.Rsqr),
                _xlfn.HSTACK(_xlpm.n, _xlpm.DOF),
                _xlpm.SSrow,
                _xlfn.HSTACK(_xlpm.Fobs, _xlpm.pval),
                _xlpm.Corr
            ),
            ""
        ),
        IFERROR(_xlfn.HSTACK(_xlpm.labels, _xlpm.output), "")
    )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 r="E2" i="1" a="1"/>
  <c r="E2" i="1" s="1"/>
  <c r="B14" i="1"/>
  <c r="B13" i="1"/>
  <c r="B12" i="1"/>
  <c r="B11" i="1"/>
  <c r="B10" i="1"/>
  <c r="B9" i="1"/>
  <c r="B8" i="1"/>
  <c r="B7" i="1"/>
  <c r="B6" i="1"/>
  <c r="B4" i="1"/>
  <c r="B3" i="1"/>
  <c r="B2" i="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A1" authorId="0" shapeId="0" xr:uid="{739C9BEF-EEE3-4236-A988-4BA28F4E6E56}">
      <text>
        <r>
          <rPr>
            <b/>
            <sz val="9"/>
            <color indexed="81"/>
            <rFont val="Tahoma"/>
            <family val="2"/>
          </rPr>
          <t>CLS:</t>
        </r>
        <r>
          <rPr>
            <sz val="9"/>
            <color indexed="81"/>
            <rFont val="Tahoma"/>
            <family val="2"/>
          </rPr>
          <t xml:space="preserve">
The van Deemter equation describes how the efficiency of chromatographic separation depends on the flow rate of the mobile phase. The optimum flow rate, uopt, is the flow rate the corresponds to the best separation (smallest plate height).
u: Linear velocity of mobile phase in mL/min
h: Theoretical plate height in mm.</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<sst xmlns="http://schemas.openxmlformats.org/spreadsheetml/2006/main" count="4" uniqueCount="4">
  <si>
    <t>u</t>
  </si>
  <si>
    <t>h</t>
  </si>
  <si>
    <t>1/u</t>
  </si>
  <si>
    <t>&lt;-- output from function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</si>
</sst>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6" formatCode="0.0000"/>
  </numFmts>
  <fonts count="5" x14ac:knownFonts="1">
    <font>
      <sz val="11"/>
      <color theme="1"/>
      <name val="Calibri"/>
      <family val="2"/>
      <scheme val="minor"/>
    </font>
    <font>
      <b/>
      <sz val="11"/>
      <color theme="1"/>
      <name val="Calibri"/>
      <family val="2"/>
      <scheme val="minor"/>
    </font>
    <font>
      <b/>
      <sz val="9"/>
      <color indexed="81"/>
      <name val="Tahoma"/>
      <family val="2"/>
    </font>
    <font>
      <sz val="9"/>
      <color indexed="81"/>
      <name val="Tahoma"/>
      <family val="2"/>
    </font>
    <font>
      <sz val="14"/>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
    <xf numFmtId="0" fontId="0" fillId="0" borderId="0" xfId="0"/>
    <xf numFmtId="0" fontId="1" fillId="0" borderId="0" xfId="0" applyFont="1" applyAlignment="1">
      <alignment horizontal="center"/>
    </xf>
    <xf numFmtId="4" fontId="1" fillId="0" borderId="0" xfId="0" applyNumberFormat="1" applyFont="1" applyAlignment="1">
      <alignment horizontal="center"/>
    </xf>
    <xf numFmtId="0" fontId="0" fillId="0" borderId="0" xfId="0" applyAlignment="1">
      <alignment horizontal="center"/>
    </xf>
    <xf numFmtId="164" fontId="0" fillId="0" borderId="0" xfId="0" applyNumberFormat="1" applyAlignment="1">
      <alignment horizontal="center"/>
    </xf>
    <xf numFmtId="4" fontId="0" fillId="0" borderId="0" xfId="0" applyNumberFormat="1" applyAlignment="1">
      <alignment horizontal="center"/>
    </xf>
    <xf numFmtId="166" fontId="0" fillId="0" borderId="0" xfId="0" applyNumberFormat="1" applyAlignment="1">
      <alignment horizontal="center"/>
    </xf>
    <xf numFmtId="0" fontId="0" fillId="0" borderId="1" xfId="0"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xf numFmtId="0" fontId="0" fillId="0" borderId="0" xfId="0" applyBorder="1" applyAlignment="1">
      <alignment horizontal="center"/>
    </xf>
    <xf numFmtId="0" fontId="0" fillId="0" borderId="5" xfId="0" applyBorder="1" applyAlignment="1">
      <alignment horizontal="center"/>
    </xf>
    <xf numFmtId="0" fontId="0" fillId="0" borderId="6" xfId="0" applyBorder="1"/>
    <xf numFmtId="0" fontId="0" fillId="0" borderId="7" xfId="0" applyBorder="1" applyAlignment="1">
      <alignment horizontal="center"/>
    </xf>
    <xf numFmtId="0" fontId="0" fillId="0" borderId="8" xfId="0" applyBorder="1" applyAlignment="1">
      <alignment horizontal="center"/>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109537</xdr:colOff>
      <xdr:row>14</xdr:row>
      <xdr:rowOff>61911</xdr:rowOff>
    </xdr:from>
    <xdr:to>
      <xdr:col>2</xdr:col>
      <xdr:colOff>135005</xdr:colOff>
      <xdr:row>18</xdr:row>
      <xdr:rowOff>100050</xdr:rowOff>
    </xdr:to>
    <xdr:pic>
      <xdr:nvPicPr>
        <xdr:cNvPr id="2" name="Picture 1">
          <a:extLst>
            <a:ext uri="{FF2B5EF4-FFF2-40B4-BE49-F238E27FC236}">
              <a16:creationId xmlns:a16="http://schemas.microsoft.com/office/drawing/2014/main" id="{07B9DAE0-93AF-458C-A763-02DB1914A6D3}"/>
            </a:ext>
          </a:extLst>
        </xdr:cNvPr>
        <xdr:cNvPicPr>
          <a:picLocks noChangeAspect="1"/>
        </xdr:cNvPicPr>
      </xdr:nvPicPr>
      <xdr:blipFill>
        <a:blip xmlns:r="http://schemas.openxmlformats.org/officeDocument/2006/relationships" r:embed="rId1"/>
        <a:stretch>
          <a:fillRect/>
        </a:stretch>
      </xdr:blipFill>
      <xdr:spPr>
        <a:xfrm>
          <a:off x="109537" y="2728911"/>
          <a:ext cx="1244668" cy="800139"/>
        </a:xfrm>
        <a:prstGeom prst="rect">
          <a:avLst/>
        </a:prstGeom>
        <a:solidFill>
          <a:schemeClr val="bg1"/>
        </a:solid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66A6300-A47D-4656-8744-48480DA2E0E3}">
  <we:reference id="81ae7f57-2760-4043-a9cb-e0d36209e808" version="1.3.0.0" store="EXCatalog" storeType="EXCatalog"/>
  <we:alternateReferences>
    <we:reference id="WA200003696" version="1.3.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C3AD3-F509-4812-A24B-029F33233F78}">
  <dimension ref="A1:I14"/>
  <sheetViews>
    <sheetView tabSelected="1" zoomScaleNormal="100" workbookViewId="0">
      <selection activeCell="B5" sqref="B5"/>
    </sheetView>
  </sheetViews>
  <sheetFormatPr defaultRowHeight="14.25" x14ac:dyDescent="0.45"/>
  <cols>
    <col min="4" max="4" width="4.06640625" customWidth="1"/>
  </cols>
  <sheetData>
    <row r="1" spans="1:9" ht="18.399999999999999" thickBot="1" x14ac:dyDescent="0.6">
      <c r="A1" s="1" t="s">
        <v>0</v>
      </c>
      <c r="B1" s="1" t="s">
        <v>2</v>
      </c>
      <c r="C1" s="2" t="s">
        <v>1</v>
      </c>
      <c r="D1" s="3"/>
      <c r="E1" s="16" t="str">
        <f ca="1">_xlfn.FORMULATEXT(E2)</f>
        <v>=L.OLS(C2:C14,A2:B14)</v>
      </c>
    </row>
    <row r="2" spans="1:9" x14ac:dyDescent="0.45">
      <c r="A2" s="4">
        <v>3.4</v>
      </c>
      <c r="B2" s="6">
        <f>1/A2</f>
        <v>0.29411764705882354</v>
      </c>
      <c r="C2" s="5">
        <v>9.59</v>
      </c>
      <c r="D2" s="5"/>
      <c r="E2" s="7" t="str" cm="1">
        <f t="array" ref="E2:H11">L.OLS(C2:C14,A2:B14)</f>
        <v>coeffs</v>
      </c>
      <c r="F2" s="8">
        <v>26.727860466433437</v>
      </c>
      <c r="G2" s="8">
        <v>2.4358580264431183E-2</v>
      </c>
      <c r="H2" s="9">
        <v>1.5680748036885186</v>
      </c>
      <c r="I2" t="s">
        <v>3</v>
      </c>
    </row>
    <row r="3" spans="1:9" x14ac:dyDescent="0.45">
      <c r="A3" s="4">
        <v>7.1</v>
      </c>
      <c r="B3" s="6">
        <f t="shared" ref="B3:B14" si="0">1/A3</f>
        <v>0.14084507042253522</v>
      </c>
      <c r="C3" s="5">
        <v>5.29</v>
      </c>
      <c r="D3" s="5"/>
      <c r="E3" s="10" t="str">
        <v>std err</v>
      </c>
      <c r="F3" s="11">
        <v>0.48741166839169003</v>
      </c>
      <c r="G3" s="11">
        <v>9.6683169117153323E-4</v>
      </c>
      <c r="H3" s="12">
        <v>7.5571995466609448E-2</v>
      </c>
    </row>
    <row r="4" spans="1:9" x14ac:dyDescent="0.45">
      <c r="A4" s="4">
        <v>16.100000000000001</v>
      </c>
      <c r="B4" s="6">
        <f t="shared" si="0"/>
        <v>6.2111801242236017E-2</v>
      </c>
      <c r="C4" s="5">
        <v>3.63</v>
      </c>
      <c r="D4" s="5"/>
      <c r="E4" s="10" t="str">
        <v>95% MOE</v>
      </c>
      <c r="F4" s="11">
        <v>1.0860208752549749</v>
      </c>
      <c r="G4" s="11">
        <v>2.1542352544308883E-3</v>
      </c>
      <c r="H4" s="12">
        <v>0.16838489922128311</v>
      </c>
    </row>
    <row r="5" spans="1:9" x14ac:dyDescent="0.45">
      <c r="A5" s="4">
        <v>20</v>
      </c>
      <c r="B5" s="6">
        <f t="shared" si="0"/>
        <v>0.05</v>
      </c>
      <c r="C5" s="5">
        <v>3.42</v>
      </c>
      <c r="D5" s="5"/>
      <c r="E5" s="10" t="str">
        <v>sres,R^2</v>
      </c>
      <c r="F5" s="11">
        <v>0.1065060456075113</v>
      </c>
      <c r="G5" s="11">
        <v>0.99681269977607379</v>
      </c>
      <c r="H5" s="12" t="str">
        <v/>
      </c>
    </row>
    <row r="6" spans="1:9" x14ac:dyDescent="0.45">
      <c r="A6" s="4">
        <v>23.1</v>
      </c>
      <c r="B6" s="6">
        <f t="shared" si="0"/>
        <v>4.3290043290043288E-2</v>
      </c>
      <c r="C6" s="5">
        <v>3.46</v>
      </c>
      <c r="D6" s="5"/>
      <c r="E6" s="10" t="str">
        <v>n,DOF</v>
      </c>
      <c r="F6" s="11">
        <v>13</v>
      </c>
      <c r="G6" s="11">
        <v>10</v>
      </c>
      <c r="H6" s="12" t="str">
        <v/>
      </c>
    </row>
    <row r="7" spans="1:9" x14ac:dyDescent="0.45">
      <c r="A7" s="4">
        <v>34.4</v>
      </c>
      <c r="B7" s="6">
        <f t="shared" si="0"/>
        <v>2.9069767441860465E-2</v>
      </c>
      <c r="C7" s="5">
        <v>3.06</v>
      </c>
      <c r="D7" s="5"/>
      <c r="E7" s="10" t="str">
        <v>SSreg,SSres</v>
      </c>
      <c r="F7" s="11">
        <v>35.476364622490507</v>
      </c>
      <c r="G7" s="11">
        <v>0.11343537750949276</v>
      </c>
      <c r="H7" s="12" t="str">
        <v/>
      </c>
    </row>
    <row r="8" spans="1:9" x14ac:dyDescent="0.45">
      <c r="A8" s="4">
        <v>40</v>
      </c>
      <c r="B8" s="6">
        <f t="shared" si="0"/>
        <v>2.5000000000000001E-2</v>
      </c>
      <c r="C8" s="5">
        <v>3.25</v>
      </c>
      <c r="D8" s="5"/>
      <c r="E8" s="10" t="str">
        <v>F,p-val</v>
      </c>
      <c r="F8" s="11">
        <v>1563.7257706274963</v>
      </c>
      <c r="G8" s="11">
        <v>3.2893862011788973E-13</v>
      </c>
      <c r="H8" s="12" t="str">
        <v/>
      </c>
    </row>
    <row r="9" spans="1:9" x14ac:dyDescent="0.45">
      <c r="A9" s="4">
        <v>44.7</v>
      </c>
      <c r="B9" s="6">
        <f t="shared" si="0"/>
        <v>2.2371364653243846E-2</v>
      </c>
      <c r="C9" s="5">
        <v>3.31</v>
      </c>
      <c r="D9" s="5"/>
      <c r="E9" s="10" t="str">
        <v>Correlation</v>
      </c>
      <c r="F9" s="11">
        <v>0.99999999999999967</v>
      </c>
      <c r="G9" s="11">
        <v>0.61694328707381585</v>
      </c>
      <c r="H9" s="12">
        <v>-0.76243136245276288</v>
      </c>
    </row>
    <row r="10" spans="1:9" x14ac:dyDescent="0.45">
      <c r="A10" s="4">
        <v>65.900000000000006</v>
      </c>
      <c r="B10" s="6">
        <f t="shared" si="0"/>
        <v>1.5174506828528072E-2</v>
      </c>
      <c r="C10" s="5">
        <v>3.5</v>
      </c>
      <c r="D10" s="5"/>
      <c r="E10" s="10" t="str">
        <v/>
      </c>
      <c r="F10" s="11">
        <v>0.61694328707381674</v>
      </c>
      <c r="G10" s="11">
        <v>0.999999999999999</v>
      </c>
      <c r="H10" s="12">
        <v>-0.87621078268120411</v>
      </c>
    </row>
    <row r="11" spans="1:9" ht="14.65" thickBot="1" x14ac:dyDescent="0.5">
      <c r="A11" s="4">
        <v>78.900000000000006</v>
      </c>
      <c r="B11" s="6">
        <f t="shared" si="0"/>
        <v>1.2674271229404309E-2</v>
      </c>
      <c r="C11" s="5">
        <v>3.86</v>
      </c>
      <c r="D11" s="5"/>
      <c r="E11" s="13" t="str">
        <v/>
      </c>
      <c r="F11" s="14">
        <v>-0.76243136245276355</v>
      </c>
      <c r="G11" s="14">
        <v>-0.876210782681204</v>
      </c>
      <c r="H11" s="15">
        <v>0.99999999999999867</v>
      </c>
    </row>
    <row r="12" spans="1:9" x14ac:dyDescent="0.45">
      <c r="A12" s="4">
        <v>96.8</v>
      </c>
      <c r="B12" s="6">
        <f t="shared" si="0"/>
        <v>1.0330578512396695E-2</v>
      </c>
      <c r="C12" s="5">
        <v>4.24</v>
      </c>
      <c r="D12" s="5"/>
      <c r="F12" s="3"/>
      <c r="H12" s="3"/>
    </row>
    <row r="13" spans="1:9" x14ac:dyDescent="0.45">
      <c r="A13" s="4">
        <v>115.4</v>
      </c>
      <c r="B13" s="6">
        <f t="shared" si="0"/>
        <v>8.6655112651646445E-3</v>
      </c>
      <c r="C13" s="5">
        <v>4.62</v>
      </c>
      <c r="D13" s="5"/>
    </row>
    <row r="14" spans="1:9" x14ac:dyDescent="0.45">
      <c r="A14" s="4">
        <v>120</v>
      </c>
      <c r="B14" s="6">
        <f t="shared" si="0"/>
        <v>8.3333333333333332E-3</v>
      </c>
      <c r="C14" s="5">
        <v>4.67</v>
      </c>
      <c r="D14" s="5"/>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VanDeemter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2019-11-08T07:26:26Z</dcterms:created>
  <dcterms:modified xsi:type="dcterms:W3CDTF">2026-08-17T01:06:16Z</dcterms:modified>
</cp:coreProperties>
</file>